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4100"/>
  </bookViews>
  <sheets>
    <sheet name="Table 1" sheetId="2" r:id="rId1"/>
    <sheet name="Table 2" sheetId="3" r:id="rId2"/>
    <sheet name="Table 3" sheetId="4" r:id="rId3"/>
    <sheet name="Table 4" sheetId="5" r:id="rId4"/>
    <sheet name="Doc-DX data download" sheetId="6" state="hidden" r:id="rId5"/>
  </sheets>
  <definedNames>
    <definedName name="_xlnm.Print_Area" localSheetId="0">'Table 1'!$A$1:$K$62</definedName>
    <definedName name="_xlnm.Print_Area" localSheetId="1">'Table 2'!$A$1:$L$56</definedName>
    <definedName name="_xlnm.Print_Area" localSheetId="2">'Table 3'!$A$1:$M$59</definedName>
    <definedName name="_xlnm.Print_Area" localSheetId="3">'Table 4'!$A$1:$M$59</definedName>
  </definedNames>
  <calcPr calcId="162913"/>
</workbook>
</file>

<file path=xl/calcChain.xml><?xml version="1.0" encoding="utf-8"?>
<calcChain xmlns="http://schemas.openxmlformats.org/spreadsheetml/2006/main">
  <c r="M51" i="6" l="1"/>
  <c r="L51" i="6"/>
  <c r="M50" i="6"/>
  <c r="L50" i="6"/>
  <c r="C51" i="6"/>
  <c r="B51" i="6"/>
  <c r="C50" i="6"/>
  <c r="B50" i="6"/>
  <c r="M49" i="6"/>
  <c r="L49" i="6"/>
  <c r="C35" i="6"/>
  <c r="D35" i="6"/>
  <c r="E35" i="6"/>
  <c r="F35" i="6"/>
  <c r="G35" i="6"/>
  <c r="H35" i="6"/>
  <c r="I35" i="6"/>
  <c r="J35" i="6"/>
  <c r="K35" i="6"/>
  <c r="L35" i="6"/>
  <c r="D40" i="6"/>
  <c r="M35" i="6"/>
  <c r="E40" i="6"/>
  <c r="N35" i="6"/>
  <c r="F40" i="6"/>
  <c r="B35" i="6"/>
  <c r="B36" i="6"/>
  <c r="B37" i="6"/>
  <c r="B38" i="6"/>
  <c r="C49" i="6"/>
  <c r="B49" i="6"/>
  <c r="D47" i="6"/>
  <c r="C47" i="6"/>
  <c r="B47" i="6"/>
  <c r="D46" i="6"/>
  <c r="C46" i="6"/>
  <c r="B46" i="6"/>
  <c r="D45" i="6"/>
  <c r="C45" i="6"/>
  <c r="B45" i="6"/>
  <c r="F43" i="6"/>
  <c r="E43" i="6"/>
  <c r="D43" i="6"/>
  <c r="C43" i="6"/>
  <c r="B43" i="6"/>
  <c r="F42" i="6"/>
  <c r="E42" i="6"/>
  <c r="D42" i="6"/>
  <c r="C42" i="6"/>
  <c r="B42" i="6"/>
  <c r="F41" i="6"/>
  <c r="E41" i="6"/>
  <c r="D41" i="6"/>
  <c r="C41" i="6"/>
  <c r="B41" i="6"/>
  <c r="C40" i="6"/>
  <c r="B40" i="6"/>
  <c r="N38" i="6"/>
  <c r="M38" i="6"/>
  <c r="L38" i="6"/>
  <c r="K38" i="6"/>
  <c r="J38" i="6"/>
  <c r="I38" i="6"/>
  <c r="H38" i="6"/>
  <c r="G38" i="6"/>
  <c r="F38" i="6"/>
  <c r="E38" i="6"/>
  <c r="D38" i="6"/>
  <c r="C38" i="6"/>
  <c r="N37" i="6"/>
  <c r="M37" i="6"/>
  <c r="L37" i="6"/>
  <c r="K37" i="6"/>
  <c r="J37" i="6"/>
  <c r="I37" i="6"/>
  <c r="H37" i="6"/>
  <c r="G37" i="6"/>
  <c r="F37" i="6"/>
  <c r="E37" i="6"/>
  <c r="D37" i="6"/>
  <c r="C37" i="6"/>
  <c r="N36" i="6"/>
  <c r="M36" i="6"/>
  <c r="L36" i="6"/>
  <c r="K36" i="6"/>
  <c r="J36" i="6"/>
  <c r="I36" i="6"/>
  <c r="H36" i="6"/>
  <c r="G36" i="6"/>
  <c r="F36" i="6"/>
  <c r="E36" i="6"/>
  <c r="D36" i="6"/>
  <c r="C36" i="6"/>
</calcChain>
</file>

<file path=xl/sharedStrings.xml><?xml version="1.0" encoding="utf-8"?>
<sst xmlns="http://schemas.openxmlformats.org/spreadsheetml/2006/main" count="252" uniqueCount="141">
  <si>
    <t>TABLE 1: SUMMARY OF AUSTRALIA'S TRADE (a)</t>
  </si>
  <si>
    <t>(A$ million)</t>
  </si>
  <si>
    <t>% change</t>
  </si>
  <si>
    <t>Month</t>
  </si>
  <si>
    <t xml:space="preserve">Exports </t>
  </si>
  <si>
    <t>Imports</t>
  </si>
  <si>
    <t>Balance on Trade</t>
  </si>
  <si>
    <t>..</t>
  </si>
  <si>
    <t xml:space="preserve">(a) Balance of payments basis (BOP), seasonally adjusted. </t>
  </si>
  <si>
    <t>Based on ABS catalogue 5368.0.</t>
  </si>
  <si>
    <t>For further information and statistics please email statssection@dfat.gov.au</t>
  </si>
  <si>
    <t>TABLE 2: AUSTRALIA'S TRADE BY LEVEL OF PROCESSING (a)</t>
  </si>
  <si>
    <t>Exports</t>
  </si>
  <si>
    <t>Primary products (b)</t>
  </si>
  <si>
    <t>Unprocessed food</t>
  </si>
  <si>
    <t>Processed food</t>
  </si>
  <si>
    <t>Minerals</t>
  </si>
  <si>
    <t>Fuels (b)</t>
  </si>
  <si>
    <t>Other primary</t>
  </si>
  <si>
    <t>Manufactured products</t>
  </si>
  <si>
    <t>STM (excl Nickel) (c)</t>
  </si>
  <si>
    <t>ETM (d)</t>
  </si>
  <si>
    <t>Other goods (incl gold)</t>
  </si>
  <si>
    <t>Services</t>
  </si>
  <si>
    <t>BOP adjustment (e)</t>
  </si>
  <si>
    <t>Total exports (f)</t>
  </si>
  <si>
    <t>Primary products</t>
  </si>
  <si>
    <t>Fuels</t>
  </si>
  <si>
    <t>STM (c)</t>
  </si>
  <si>
    <t>Total imports (f)</t>
  </si>
  <si>
    <t xml:space="preserve">(a) Goods on a recorded trade basis, Services on balance of payments basis, original data. </t>
  </si>
  <si>
    <t xml:space="preserve">(c) STM - Simply transformed manufactures. (d) ETM - Elaborately transformed manufactures. </t>
  </si>
  <si>
    <t>DATA for CHARTS</t>
  </si>
  <si>
    <t>% share</t>
  </si>
  <si>
    <t>BOP adjustment</t>
  </si>
  <si>
    <t>Total exports</t>
  </si>
  <si>
    <t>Total imports</t>
  </si>
  <si>
    <t>TABLE 3: AUSTRALIA'S MERCHANDISE EXPORTS BY SELECTED REGION</t>
  </si>
  <si>
    <t>AND MAJOR TRADING PARTNERS (a)</t>
  </si>
  <si>
    <t>Country/Region (b)</t>
  </si>
  <si>
    <t xml:space="preserve">                      Year</t>
  </si>
  <si>
    <t xml:space="preserve">Month </t>
  </si>
  <si>
    <t>Africa</t>
  </si>
  <si>
    <t>Americas</t>
  </si>
  <si>
    <t>Canada</t>
  </si>
  <si>
    <t>United States</t>
  </si>
  <si>
    <t>Latin America</t>
  </si>
  <si>
    <t>East Asia</t>
  </si>
  <si>
    <t>China</t>
  </si>
  <si>
    <t>Hong Kong (SAR of China)</t>
  </si>
  <si>
    <t>Japan</t>
  </si>
  <si>
    <t>Republic of Korea</t>
  </si>
  <si>
    <t>Taiwan</t>
  </si>
  <si>
    <t>ASEAN</t>
  </si>
  <si>
    <t>Indonesia</t>
  </si>
  <si>
    <t>Malaysia</t>
  </si>
  <si>
    <t>Philippines</t>
  </si>
  <si>
    <t>Singapore</t>
  </si>
  <si>
    <t>Thailand</t>
  </si>
  <si>
    <t>Europe</t>
  </si>
  <si>
    <t>France</t>
  </si>
  <si>
    <t>Germany</t>
  </si>
  <si>
    <t>Italy</t>
  </si>
  <si>
    <t>Netherlands</t>
  </si>
  <si>
    <t>United Kingdom</t>
  </si>
  <si>
    <t>Middle East</t>
  </si>
  <si>
    <t>Saudi Arabia</t>
  </si>
  <si>
    <t>Oceania &amp; Antarctica</t>
  </si>
  <si>
    <t>New Zealand</t>
  </si>
  <si>
    <t>Southern Asia</t>
  </si>
  <si>
    <t>India</t>
  </si>
  <si>
    <t>Total merchandise exports (c)</t>
  </si>
  <si>
    <t>onwards for all countries. Refer to Confidential Commodities List (ABS catalogue 5372.0.22.001) for more information.</t>
  </si>
  <si>
    <t xml:space="preserve">(c) BOP basis. </t>
  </si>
  <si>
    <t>Based on ABS trade data on DFAT STARS database and ABS catalogue 5368.0 and unpublished ABS data.</t>
  </si>
  <si>
    <t>Middle
East</t>
  </si>
  <si>
    <t>Other</t>
  </si>
  <si>
    <t>SELECT THE TOP 3 COUNTRIES FOR THE LATEST CAL or FIN YEAR</t>
  </si>
  <si>
    <t>Rep of Korea (d)</t>
  </si>
  <si>
    <t>TABLE 4: AUSTRALIA'S MERCHANDISE IMPORTS BY SELECTED REGION</t>
  </si>
  <si>
    <t>AND MAJOR TRADING PARTNERS (a) (b)</t>
  </si>
  <si>
    <t>Country/Region</t>
  </si>
  <si>
    <t>Total merchandise imports (c)</t>
  </si>
  <si>
    <t>1. Copy Excel file to next month ie monthly-summary-Aug12.xls</t>
  </si>
  <si>
    <t>and roll over dates</t>
  </si>
  <si>
    <t>2. Open ABS time series DX database</t>
  </si>
  <si>
    <t>3. Open DX workfile 'Table 1 DX download.dxw'</t>
  </si>
  <si>
    <t>4. From DX menu (series) update all series (including Table 2: DX download). Save workfile.</t>
  </si>
  <si>
    <t>5. View memorised table (Summary, services, and financial or calendar) Copy series in rows below, in the cell directly beneath each numbered heading</t>
  </si>
  <si>
    <t>1. Summary</t>
  </si>
  <si>
    <t>Seas adj: Balance on goods &amp; services</t>
  </si>
  <si>
    <t>Seas adj: Credits: Total goods &amp; services</t>
  </si>
  <si>
    <t>Seas adj: Debits: Total goods &amp; services</t>
  </si>
  <si>
    <t>2. Goods &amp; services - original</t>
  </si>
  <si>
    <t>Original: Credits: Total goods &amp; services</t>
  </si>
  <si>
    <t>Original: Debits: Total goods &amp; services</t>
  </si>
  <si>
    <t>Original: Debits: Total Services</t>
  </si>
  <si>
    <t>3. Goods &amp; services - financial or calendar</t>
  </si>
  <si>
    <t>4. Goods - monthly</t>
  </si>
  <si>
    <t>5. Goods - financial or calendar</t>
  </si>
  <si>
    <t>6. Linked to table 1 charts - check charts updated correctly</t>
  </si>
  <si>
    <t>7. Linked to table 1 - check data has updated correctly</t>
  </si>
  <si>
    <t>Balance</t>
  </si>
  <si>
    <t>8. Linked to Doc-STARS jobs - check data has updated correctly</t>
  </si>
  <si>
    <t>Total merchandise exports</t>
  </si>
  <si>
    <t>Total merchandise imports</t>
  </si>
  <si>
    <t>6. Go to Doc-STARS jobs sheet</t>
  </si>
  <si>
    <r>
      <t>(e) BOP adjustment includes low-value goods for imports and timing and valuation adjustments. (f) BOP basis.</t>
    </r>
    <r>
      <rPr>
        <sz val="7.5"/>
        <color rgb="FFFF0000"/>
        <rFont val="Calibri"/>
        <family val="2"/>
        <scheme val="major"/>
      </rPr>
      <t xml:space="preserve"> </t>
    </r>
  </si>
  <si>
    <r>
      <t xml:space="preserve">(a) Recorded trade basis, original data.  </t>
    </r>
    <r>
      <rPr>
        <b/>
        <sz val="7.5"/>
        <rFont val="Calibri"/>
        <family val="2"/>
        <scheme val="major"/>
      </rPr>
      <t xml:space="preserve">(b) Country and region totals exclude selected confidential export commodities from June 2013 </t>
    </r>
  </si>
  <si>
    <r>
      <t xml:space="preserve">(a) Recorded trade basis, original data.  </t>
    </r>
    <r>
      <rPr>
        <b/>
        <sz val="7.5"/>
        <rFont val="Calibri"/>
        <family val="2"/>
        <scheme val="major"/>
      </rPr>
      <t>(b) Country and region totals exclude selected confidential import commodities from September</t>
    </r>
  </si>
  <si>
    <r>
      <rPr>
        <b/>
        <sz val="7.5"/>
        <rFont val="Calibri"/>
        <family val="2"/>
        <scheme val="major"/>
      </rPr>
      <t>2008 onwards.</t>
    </r>
    <r>
      <rPr>
        <sz val="7.5"/>
        <rFont val="Calibri"/>
        <family val="2"/>
        <scheme val="major"/>
      </rPr>
      <t xml:space="preserve"> (c) BOP basis.</t>
    </r>
  </si>
  <si>
    <t xml:space="preserve">                    Year</t>
  </si>
  <si>
    <t>Based on DFAT STARS database, ABS catalogue 5368.0 &amp; DFAT estimates.</t>
  </si>
  <si>
    <t>Based on ABS trade data on DFAT STARS database, ABS catalogue 5368.0, unpublished ABS data and DFAT estimates</t>
  </si>
  <si>
    <t>Please replace "/" with "-" for financial year dates</t>
  </si>
  <si>
    <t>after you have downloaded from dX</t>
  </si>
  <si>
    <t>Original: Balance on goods &amp; services: ANNUAL</t>
  </si>
  <si>
    <t>Original: Credits: Total goods &amp; services: ANNUAL</t>
  </si>
  <si>
    <t>Original: Debits: Total goods &amp; services: ANNUAL</t>
  </si>
  <si>
    <t>Original: Credits: Total Services: ANNUAL</t>
  </si>
  <si>
    <t>Debits: Services: Total: ANNUAL</t>
  </si>
  <si>
    <t>Original: Credits: Total goods: ANNUAL</t>
  </si>
  <si>
    <t>Original: Debits: Total goods: ANNUAL</t>
  </si>
  <si>
    <t>Balance on goods &amp; services: YEARLY</t>
  </si>
  <si>
    <t>Credits: Total goods &amp; services: YEARLY</t>
  </si>
  <si>
    <t>Debits: Total goods &amp; services: YEARLY</t>
  </si>
  <si>
    <t>Original: Credits: Total Services: YEARLY</t>
  </si>
  <si>
    <t>Original: Debits: Total Services: YEARLY</t>
  </si>
  <si>
    <t>Original: Credits: Total goods: YEARLY</t>
  </si>
  <si>
    <t>Original: Debits: Total goods: YEARLY</t>
  </si>
  <si>
    <t>2018-19</t>
  </si>
  <si>
    <t>Original: Debits: Total goods</t>
  </si>
  <si>
    <t>EU (excl UK)</t>
  </si>
  <si>
    <t>Original: Credits: Total Services</t>
  </si>
  <si>
    <t>Credits: Total goods</t>
  </si>
  <si>
    <t>2019-20</t>
  </si>
  <si>
    <t>2018-19 to</t>
  </si>
  <si>
    <t>May-20 to</t>
  </si>
  <si>
    <t>Last updated: 07/08/2020</t>
  </si>
  <si>
    <t>2018 to</t>
  </si>
  <si>
    <t xml:space="preserve">(b) Includes the DFAT adjustment for coal (based from the ABS catalogue 5368.0, Value adjustments, Jun 2020).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</si>
</sst>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0.0;[Red]\-0.0"/>
    <numFmt numFmtId="166" formatCode="#,##0.0"/>
    <numFmt numFmtId="167" formatCode="#,##0.0;[Red]\-#,##0.0"/>
    <numFmt numFmtId="168" formatCode="0.0"/>
    <numFmt numFmtId="169" formatCode="_-* #,##0_-;\-* #,##0_-;_-* &quot;-&quot;??_-;_-@_-"/>
    <numFmt numFmtId="170" formatCode="d/m/yyyy;@"/>
    <numFmt numFmtId="171" formatCode="#,##0.0,"/>
  </numFmts>
  <fonts count="38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0"/>
      <name val="Calibri Light"/>
      <family val="2"/>
      <scheme val="minor"/>
    </font>
    <font>
      <sz val="8"/>
      <name val="Calibri Light"/>
      <family val="2"/>
      <scheme val="minor"/>
    </font>
    <font>
      <b/>
      <sz val="9"/>
      <name val="Calibri Light"/>
      <family val="2"/>
      <scheme val="minor"/>
    </font>
    <font>
      <b/>
      <sz val="8"/>
      <name val="Calibri Light"/>
      <family val="2"/>
      <scheme val="minor"/>
    </font>
    <font>
      <sz val="8"/>
      <color indexed="12"/>
      <name val="Calibri Light"/>
      <family val="2"/>
      <scheme val="minor"/>
    </font>
    <font>
      <i/>
      <u/>
      <sz val="8"/>
      <name val="Calibri Light"/>
      <family val="2"/>
      <scheme val="minor"/>
    </font>
    <font>
      <sz val="8"/>
      <color indexed="48"/>
      <name val="Calibri Light"/>
      <family val="2"/>
      <scheme val="minor"/>
    </font>
    <font>
      <b/>
      <sz val="8"/>
      <color indexed="48"/>
      <name val="Calibri Light"/>
      <family val="2"/>
      <scheme val="minor"/>
    </font>
    <font>
      <sz val="8"/>
      <name val="Calibri"/>
      <family val="2"/>
      <scheme val="major"/>
    </font>
    <font>
      <b/>
      <sz val="10"/>
      <name val="Calibri"/>
      <family val="2"/>
      <scheme val="major"/>
    </font>
    <font>
      <b/>
      <sz val="9"/>
      <name val="Calibri"/>
      <family val="2"/>
      <scheme val="major"/>
    </font>
    <font>
      <sz val="9"/>
      <name val="Calibri"/>
      <family val="2"/>
      <scheme val="major"/>
    </font>
    <font>
      <b/>
      <sz val="8"/>
      <name val="Calibri"/>
      <family val="2"/>
      <scheme val="major"/>
    </font>
    <font>
      <sz val="7.5"/>
      <name val="Calibri"/>
      <family val="2"/>
      <scheme val="major"/>
    </font>
    <font>
      <sz val="10"/>
      <name val="Calibri"/>
      <family val="2"/>
      <scheme val="major"/>
    </font>
    <font>
      <sz val="7.5"/>
      <color rgb="FFFF0000"/>
      <name val="Calibri"/>
      <family val="2"/>
      <scheme val="major"/>
    </font>
    <font>
      <i/>
      <sz val="9"/>
      <name val="Calibri"/>
      <family val="2"/>
      <scheme val="major"/>
    </font>
    <font>
      <b/>
      <sz val="7.5"/>
      <name val="Calibri"/>
      <family val="2"/>
      <scheme val="major"/>
    </font>
    <font>
      <sz val="8"/>
      <color indexed="12"/>
      <name val="Calibri"/>
      <family val="2"/>
      <scheme val="major"/>
    </font>
    <font>
      <b/>
      <sz val="9"/>
      <color theme="0"/>
      <name val="Calibri"/>
      <family val="2"/>
      <scheme val="major"/>
    </font>
    <font>
      <sz val="9"/>
      <color theme="0"/>
      <name val="Calibri"/>
      <family val="2"/>
      <scheme val="major"/>
    </font>
    <font>
      <i/>
      <sz val="9"/>
      <color indexed="12"/>
      <name val="Calibri"/>
      <family val="2"/>
      <scheme val="major"/>
    </font>
    <font>
      <b/>
      <i/>
      <sz val="9"/>
      <color indexed="12"/>
      <name val="Calibri"/>
      <family val="2"/>
      <scheme val="major"/>
    </font>
    <font>
      <b/>
      <sz val="11"/>
      <name val="Calibri"/>
      <family val="2"/>
      <scheme val="major"/>
    </font>
    <font>
      <b/>
      <sz val="9"/>
      <color rgb="FFFF0000"/>
      <name val="Calibri"/>
      <family val="2"/>
      <scheme val="major"/>
    </font>
    <font>
      <sz val="9"/>
      <color rgb="FFFF0000"/>
      <name val="Calibri"/>
      <family val="2"/>
      <scheme val="major"/>
    </font>
    <font>
      <b/>
      <sz val="9"/>
      <color indexed="8"/>
      <name val="Calibri"/>
      <family val="2"/>
      <scheme val="major"/>
    </font>
    <font>
      <sz val="9"/>
      <color indexed="8"/>
      <name val="Calibri"/>
      <family val="2"/>
      <scheme val="major"/>
    </font>
    <font>
      <i/>
      <sz val="9"/>
      <color indexed="8"/>
      <name val="Calibri"/>
      <family val="2"/>
      <scheme val="major"/>
    </font>
    <font>
      <b/>
      <sz val="10"/>
      <color theme="0"/>
      <name val="Calibri"/>
      <family val="2"/>
      <scheme val="major"/>
    </font>
    <font>
      <b/>
      <i/>
      <sz val="10"/>
      <color theme="0"/>
      <name val="Calibri"/>
      <family val="2"/>
      <scheme val="major"/>
    </font>
    <font>
      <sz val="10"/>
      <color theme="0"/>
      <name val="Calibri"/>
      <family val="2"/>
      <scheme val="major"/>
    </font>
    <font>
      <b/>
      <sz val="10"/>
      <color theme="0"/>
      <name val="Calibri Light"/>
      <family val="2"/>
      <scheme val="minor"/>
    </font>
    <font>
      <b/>
      <sz val="8"/>
      <color theme="0"/>
      <name val="Calibri Light"/>
      <family val="2"/>
      <scheme val="minor"/>
    </font>
    <font>
      <sz val="8"/>
      <color theme="0"/>
      <name val="Calibri"/>
      <family val="2"/>
      <scheme val="major"/>
    </font>
    <font>
      <b/>
      <sz val="8"/>
      <color theme="0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9596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NumberFormat="1" applyFont="1"/>
    <xf numFmtId="17" fontId="3" fillId="0" borderId="0" xfId="0" applyNumberFormat="1" applyFont="1"/>
    <xf numFmtId="3" fontId="3" fillId="0" borderId="0" xfId="0" applyNumberFormat="1" applyFont="1"/>
    <xf numFmtId="0" fontId="5" fillId="0" borderId="0" xfId="0" applyFont="1" applyProtection="1"/>
    <xf numFmtId="17" fontId="2" fillId="0" borderId="0" xfId="0" applyNumberFormat="1" applyFont="1"/>
    <xf numFmtId="0" fontId="4" fillId="0" borderId="0" xfId="0" applyFont="1"/>
    <xf numFmtId="0" fontId="7" fillId="0" borderId="0" xfId="0" applyFont="1" applyAlignment="1">
      <alignment horizontal="left"/>
    </xf>
    <xf numFmtId="3" fontId="2" fillId="0" borderId="0" xfId="0" applyNumberFormat="1" applyFont="1"/>
    <xf numFmtId="1" fontId="3" fillId="0" borderId="0" xfId="0" applyNumberFormat="1" applyFont="1"/>
    <xf numFmtId="0" fontId="7" fillId="0" borderId="0" xfId="0" applyFont="1"/>
    <xf numFmtId="0" fontId="3" fillId="0" borderId="0" xfId="0" applyFont="1" applyFill="1"/>
    <xf numFmtId="17" fontId="2" fillId="0" borderId="0" xfId="0" applyNumberFormat="1" applyFont="1" applyFill="1"/>
    <xf numFmtId="0" fontId="2" fillId="0" borderId="0" xfId="0" applyFont="1" applyFill="1"/>
    <xf numFmtId="0" fontId="7" fillId="0" borderId="0" xfId="0" applyFont="1" applyFill="1"/>
    <xf numFmtId="0" fontId="2" fillId="0" borderId="0" xfId="0" applyFont="1" applyAlignment="1">
      <alignment horizontal="right"/>
    </xf>
    <xf numFmtId="3" fontId="2" fillId="0" borderId="0" xfId="0" applyNumberFormat="1" applyFont="1" applyFill="1"/>
    <xf numFmtId="17" fontId="6" fillId="0" borderId="0" xfId="0" applyNumberFormat="1" applyFont="1"/>
    <xf numFmtId="3" fontId="6" fillId="0" borderId="0" xfId="0" applyNumberFormat="1" applyFont="1"/>
    <xf numFmtId="17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/>
    <xf numFmtId="0" fontId="14" fillId="0" borderId="0" xfId="0" applyFont="1"/>
    <xf numFmtId="3" fontId="10" fillId="0" borderId="0" xfId="0" applyNumberFormat="1" applyFont="1" applyProtection="1"/>
    <xf numFmtId="0" fontId="15" fillId="0" borderId="0" xfId="0" applyFont="1"/>
    <xf numFmtId="14" fontId="10" fillId="0" borderId="0" xfId="0" quotePrefix="1" applyNumberFormat="1" applyFont="1" applyAlignment="1" applyProtection="1">
      <alignment horizontal="right"/>
      <protection locked="0"/>
    </xf>
    <xf numFmtId="14" fontId="10" fillId="0" borderId="0" xfId="0" applyNumberFormat="1" applyFont="1"/>
    <xf numFmtId="0" fontId="11" fillId="0" borderId="0" xfId="0" applyFont="1" applyAlignment="1" applyProtection="1">
      <alignment horizontal="centerContinuous"/>
    </xf>
    <xf numFmtId="0" fontId="16" fillId="0" borderId="0" xfId="0" applyFont="1" applyAlignment="1" applyProtection="1">
      <alignment horizontal="centerContinuous"/>
    </xf>
    <xf numFmtId="0" fontId="16" fillId="0" borderId="0" xfId="0" applyFont="1" applyProtection="1"/>
    <xf numFmtId="0" fontId="12" fillId="0" borderId="0" xfId="0" applyFont="1" applyAlignment="1" applyProtection="1">
      <alignment horizontal="centerContinuous"/>
    </xf>
    <xf numFmtId="0" fontId="13" fillId="0" borderId="0" xfId="0" applyFont="1" applyAlignment="1" applyProtection="1">
      <alignment horizontal="centerContinuous"/>
    </xf>
    <xf numFmtId="0" fontId="13" fillId="0" borderId="0" xfId="0" applyFont="1" applyProtection="1"/>
    <xf numFmtId="0" fontId="14" fillId="0" borderId="0" xfId="0" applyFont="1" applyProtection="1"/>
    <xf numFmtId="0" fontId="10" fillId="0" borderId="0" xfId="0" applyFont="1" applyProtection="1"/>
    <xf numFmtId="0" fontId="10" fillId="0" borderId="0" xfId="0" applyFont="1" applyAlignment="1" applyProtection="1">
      <alignment vertical="center"/>
    </xf>
    <xf numFmtId="0" fontId="12" fillId="0" borderId="0" xfId="0" applyFont="1" applyProtection="1"/>
    <xf numFmtId="17" fontId="10" fillId="0" borderId="0" xfId="0" quotePrefix="1" applyNumberFormat="1" applyFont="1" applyFill="1" applyBorder="1" applyAlignment="1" applyProtection="1">
      <alignment horizontal="right"/>
    </xf>
    <xf numFmtId="0" fontId="15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right"/>
    </xf>
    <xf numFmtId="0" fontId="11" fillId="0" borderId="0" xfId="0" applyFont="1" applyProtection="1"/>
    <xf numFmtId="17" fontId="10" fillId="0" borderId="0" xfId="0" quotePrefix="1" applyNumberFormat="1" applyFont="1" applyAlignment="1" applyProtection="1">
      <alignment horizontal="right"/>
    </xf>
    <xf numFmtId="0" fontId="19" fillId="0" borderId="0" xfId="0" applyFont="1" applyProtection="1"/>
    <xf numFmtId="3" fontId="20" fillId="0" borderId="0" xfId="0" applyNumberFormat="1" applyFont="1" applyProtection="1"/>
    <xf numFmtId="14" fontId="10" fillId="0" borderId="0" xfId="0" quotePrefix="1" applyNumberFormat="1" applyFont="1" applyProtection="1"/>
    <xf numFmtId="170" fontId="10" fillId="0" borderId="0" xfId="0" applyNumberFormat="1" applyFont="1" applyAlignment="1" applyProtection="1">
      <alignment horizontal="right"/>
    </xf>
    <xf numFmtId="0" fontId="20" fillId="0" borderId="0" xfId="0" applyFont="1" applyProtection="1"/>
    <xf numFmtId="0" fontId="21" fillId="2" borderId="1" xfId="0" applyFont="1" applyFill="1" applyBorder="1" applyAlignment="1">
      <alignment vertical="center"/>
    </xf>
    <xf numFmtId="171" fontId="21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21" fillId="2" borderId="0" xfId="0" applyFont="1" applyFill="1"/>
    <xf numFmtId="171" fontId="21" fillId="2" borderId="0" xfId="0" applyNumberFormat="1" applyFont="1" applyFill="1" applyBorder="1" applyAlignment="1" applyProtection="1"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0" fontId="22" fillId="2" borderId="2" xfId="0" applyFont="1" applyFill="1" applyBorder="1" applyAlignment="1">
      <alignment vertical="center"/>
    </xf>
    <xf numFmtId="0" fontId="21" fillId="2" borderId="2" xfId="0" applyNumberFormat="1" applyFont="1" applyFill="1" applyBorder="1" applyAlignment="1" applyProtection="1">
      <alignment horizontal="right" vertical="top"/>
    </xf>
    <xf numFmtId="0" fontId="21" fillId="2" borderId="2" xfId="0" applyNumberFormat="1" applyFont="1" applyFill="1" applyBorder="1" applyAlignment="1" applyProtection="1">
      <alignment horizontal="right" vertical="top"/>
      <protection locked="0"/>
    </xf>
    <xf numFmtId="49" fontId="21" fillId="2" borderId="2" xfId="0" applyNumberFormat="1" applyFont="1" applyFill="1" applyBorder="1" applyAlignment="1" applyProtection="1">
      <alignment horizontal="right" vertical="top"/>
      <protection locked="0"/>
    </xf>
    <xf numFmtId="3" fontId="13" fillId="0" borderId="0" xfId="0" applyNumberFormat="1" applyFont="1" applyProtection="1"/>
    <xf numFmtId="0" fontId="21" fillId="2" borderId="0" xfId="0" applyFont="1" applyFill="1" applyBorder="1"/>
    <xf numFmtId="0" fontId="21" fillId="2" borderId="3" xfId="0" applyFont="1" applyFill="1" applyBorder="1"/>
    <xf numFmtId="0" fontId="21" fillId="2" borderId="0" xfId="0" applyFont="1" applyFill="1" applyBorder="1" applyAlignment="1">
      <alignment horizontal="center"/>
    </xf>
    <xf numFmtId="17" fontId="21" fillId="2" borderId="2" xfId="0" applyNumberFormat="1" applyFont="1" applyFill="1" applyBorder="1" applyAlignment="1">
      <alignment horizontal="right" vertical="top"/>
    </xf>
    <xf numFmtId="17" fontId="21" fillId="2" borderId="5" xfId="0" quotePrefix="1" applyNumberFormat="1" applyFont="1" applyFill="1" applyBorder="1" applyAlignment="1">
      <alignment horizontal="right" vertical="top"/>
    </xf>
    <xf numFmtId="17" fontId="21" fillId="2" borderId="2" xfId="0" quotePrefix="1" applyNumberFormat="1" applyFont="1" applyFill="1" applyBorder="1" applyAlignment="1" applyProtection="1">
      <alignment horizontal="right" vertical="top"/>
      <protection locked="0"/>
    </xf>
    <xf numFmtId="17" fontId="21" fillId="2" borderId="2" xfId="0" quotePrefix="1" applyNumberFormat="1" applyFont="1" applyFill="1" applyBorder="1" applyAlignment="1" applyProtection="1">
      <alignment horizontal="right" vertical="top"/>
    </xf>
    <xf numFmtId="0" fontId="21" fillId="2" borderId="8" xfId="0" applyFont="1" applyFill="1" applyBorder="1" applyAlignment="1">
      <alignment horizontal="right" vertical="center"/>
    </xf>
    <xf numFmtId="0" fontId="21" fillId="2" borderId="7" xfId="0" applyFont="1" applyFill="1" applyBorder="1"/>
    <xf numFmtId="0" fontId="21" fillId="2" borderId="0" xfId="0" applyFont="1" applyFill="1" applyBorder="1" applyAlignment="1" applyProtection="1">
      <alignment horizontal="right"/>
      <protection locked="0"/>
    </xf>
    <xf numFmtId="171" fontId="21" fillId="2" borderId="0" xfId="0" applyNumberFormat="1" applyFont="1" applyFill="1" applyBorder="1" applyAlignment="1" applyProtection="1">
      <alignment horizontal="left"/>
      <protection locked="0"/>
    </xf>
    <xf numFmtId="0" fontId="13" fillId="0" borderId="9" xfId="0" applyFont="1" applyBorder="1"/>
    <xf numFmtId="17" fontId="13" fillId="0" borderId="9" xfId="0" quotePrefix="1" applyNumberFormat="1" applyFont="1" applyBorder="1" applyAlignment="1">
      <alignment horizontal="right"/>
    </xf>
    <xf numFmtId="17" fontId="13" fillId="0" borderId="10" xfId="0" quotePrefix="1" applyNumberFormat="1" applyFont="1" applyFill="1" applyBorder="1" applyAlignment="1">
      <alignment horizontal="right"/>
    </xf>
    <xf numFmtId="17" fontId="13" fillId="0" borderId="9" xfId="0" quotePrefix="1" applyNumberFormat="1" applyFont="1" applyFill="1" applyBorder="1" applyAlignment="1">
      <alignment horizontal="right"/>
    </xf>
    <xf numFmtId="0" fontId="13" fillId="0" borderId="11" xfId="0" applyFont="1" applyBorder="1"/>
    <xf numFmtId="3" fontId="13" fillId="0" borderId="11" xfId="0" applyNumberFormat="1" applyFont="1" applyBorder="1"/>
    <xf numFmtId="165" fontId="23" fillId="0" borderId="11" xfId="0" applyNumberFormat="1" applyFont="1" applyBorder="1"/>
    <xf numFmtId="3" fontId="13" fillId="0" borderId="12" xfId="0" applyNumberFormat="1" applyFont="1" applyBorder="1"/>
    <xf numFmtId="3" fontId="13" fillId="0" borderId="11" xfId="0" applyNumberFormat="1" applyFont="1" applyBorder="1" applyProtection="1"/>
    <xf numFmtId="0" fontId="25" fillId="0" borderId="0" xfId="0" applyFont="1" applyAlignment="1">
      <alignment horizontal="centerContinuous"/>
    </xf>
    <xf numFmtId="0" fontId="13" fillId="0" borderId="0" xfId="0" applyFont="1" applyAlignment="1" applyProtection="1">
      <alignment vertical="center"/>
    </xf>
    <xf numFmtId="168" fontId="13" fillId="0" borderId="0" xfId="2" applyNumberFormat="1" applyFont="1" applyProtection="1"/>
    <xf numFmtId="167" fontId="13" fillId="0" borderId="0" xfId="0" applyNumberFormat="1" applyFont="1" applyProtection="1"/>
    <xf numFmtId="168" fontId="12" fillId="0" borderId="0" xfId="2" applyNumberFormat="1" applyFont="1" applyProtection="1"/>
    <xf numFmtId="0" fontId="26" fillId="0" borderId="0" xfId="0" quotePrefix="1" applyFont="1" applyProtection="1"/>
    <xf numFmtId="167" fontId="12" fillId="0" borderId="0" xfId="0" applyNumberFormat="1" applyFont="1" applyProtection="1"/>
    <xf numFmtId="0" fontId="27" fillId="0" borderId="0" xfId="0" applyFont="1" applyProtection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right"/>
    </xf>
    <xf numFmtId="169" fontId="13" fillId="0" borderId="0" xfId="1" applyNumberFormat="1" applyFont="1" applyProtection="1"/>
    <xf numFmtId="169" fontId="13" fillId="0" borderId="0" xfId="0" applyNumberFormat="1" applyFont="1" applyProtection="1"/>
    <xf numFmtId="14" fontId="13" fillId="0" borderId="0" xfId="0" quotePrefix="1" applyNumberFormat="1" applyFont="1" applyAlignment="1" applyProtection="1">
      <alignment horizontal="right"/>
    </xf>
    <xf numFmtId="0" fontId="25" fillId="0" borderId="0" xfId="0" applyFont="1" applyAlignment="1" applyProtection="1">
      <alignment horizontal="centerContinuous"/>
    </xf>
    <xf numFmtId="0" fontId="21" fillId="2" borderId="8" xfId="0" applyFont="1" applyFill="1" applyBorder="1" applyAlignment="1">
      <alignment vertical="center"/>
    </xf>
    <xf numFmtId="0" fontId="21" fillId="2" borderId="0" xfId="0" applyFont="1" applyFill="1" applyAlignment="1">
      <alignment horizontal="right"/>
    </xf>
    <xf numFmtId="17" fontId="21" fillId="2" borderId="2" xfId="0" applyNumberFormat="1" applyFont="1" applyFill="1" applyBorder="1" applyAlignment="1">
      <alignment vertical="center"/>
    </xf>
    <xf numFmtId="0" fontId="21" fillId="2" borderId="8" xfId="0" applyFont="1" applyFill="1" applyBorder="1" applyAlignment="1">
      <alignment horizontal="right"/>
    </xf>
    <xf numFmtId="0" fontId="21" fillId="2" borderId="0" xfId="0" applyFont="1" applyFill="1" applyBorder="1" applyAlignment="1">
      <alignment horizontal="right"/>
    </xf>
    <xf numFmtId="0" fontId="21" fillId="2" borderId="6" xfId="0" applyFont="1" applyFill="1" applyBorder="1" applyAlignment="1">
      <alignment vertical="center"/>
    </xf>
    <xf numFmtId="0" fontId="21" fillId="2" borderId="3" xfId="0" applyFont="1" applyFill="1" applyBorder="1" applyAlignment="1"/>
    <xf numFmtId="17" fontId="21" fillId="2" borderId="5" xfId="0" quotePrefix="1" applyNumberFormat="1" applyFont="1" applyFill="1" applyBorder="1" applyAlignment="1" applyProtection="1">
      <alignment horizontal="right" vertical="top"/>
      <protection locked="0"/>
    </xf>
    <xf numFmtId="0" fontId="12" fillId="0" borderId="9" xfId="0" applyFont="1" applyBorder="1" applyProtection="1"/>
    <xf numFmtId="3" fontId="12" fillId="0" borderId="9" xfId="0" applyNumberFormat="1" applyFont="1" applyBorder="1" applyProtection="1"/>
    <xf numFmtId="3" fontId="28" fillId="0" borderId="9" xfId="0" applyNumberFormat="1" applyFont="1" applyBorder="1" applyProtection="1"/>
    <xf numFmtId="167" fontId="24" fillId="0" borderId="9" xfId="0" applyNumberFormat="1" applyFont="1" applyBorder="1" applyProtection="1"/>
    <xf numFmtId="3" fontId="28" fillId="0" borderId="10" xfId="0" applyNumberFormat="1" applyFont="1" applyBorder="1" applyProtection="1"/>
    <xf numFmtId="0" fontId="13" fillId="0" borderId="9" xfId="0" applyFont="1" applyBorder="1" applyProtection="1"/>
    <xf numFmtId="0" fontId="12" fillId="0" borderId="11" xfId="0" applyFont="1" applyBorder="1" applyProtection="1"/>
    <xf numFmtId="3" fontId="12" fillId="0" borderId="11" xfId="0" applyNumberFormat="1" applyFont="1" applyBorder="1" applyProtection="1"/>
    <xf numFmtId="3" fontId="28" fillId="0" borderId="11" xfId="0" applyNumberFormat="1" applyFont="1" applyBorder="1" applyProtection="1"/>
    <xf numFmtId="167" fontId="24" fillId="0" borderId="11" xfId="0" applyNumberFormat="1" applyFont="1" applyBorder="1" applyProtection="1"/>
    <xf numFmtId="3" fontId="28" fillId="0" borderId="12" xfId="0" applyNumberFormat="1" applyFont="1" applyBorder="1" applyProtection="1"/>
    <xf numFmtId="0" fontId="13" fillId="0" borderId="11" xfId="0" applyFont="1" applyBorder="1" applyProtection="1"/>
    <xf numFmtId="3" fontId="13" fillId="0" borderId="11" xfId="0" applyNumberFormat="1" applyFont="1" applyFill="1" applyBorder="1" applyProtection="1"/>
    <xf numFmtId="3" fontId="29" fillId="0" borderId="11" xfId="0" applyNumberFormat="1" applyFont="1" applyBorder="1" applyProtection="1"/>
    <xf numFmtId="167" fontId="23" fillId="0" borderId="11" xfId="0" applyNumberFormat="1" applyFont="1" applyBorder="1" applyProtection="1"/>
    <xf numFmtId="3" fontId="29" fillId="0" borderId="12" xfId="0" applyNumberFormat="1" applyFont="1" applyBorder="1" applyProtection="1"/>
    <xf numFmtId="3" fontId="13" fillId="0" borderId="11" xfId="0" applyNumberFormat="1" applyFont="1" applyFill="1" applyBorder="1" applyProtection="1">
      <protection locked="0"/>
    </xf>
    <xf numFmtId="3" fontId="12" fillId="0" borderId="11" xfId="0" applyNumberFormat="1" applyFont="1" applyFill="1" applyBorder="1" applyProtection="1"/>
    <xf numFmtId="0" fontId="18" fillId="0" borderId="11" xfId="0" applyFont="1" applyBorder="1" applyProtection="1"/>
    <xf numFmtId="3" fontId="18" fillId="0" borderId="11" xfId="0" applyNumberFormat="1" applyFont="1" applyFill="1" applyBorder="1" applyProtection="1">
      <protection locked="0"/>
    </xf>
    <xf numFmtId="3" fontId="18" fillId="0" borderId="11" xfId="0" applyNumberFormat="1" applyFont="1" applyFill="1" applyBorder="1" applyProtection="1"/>
    <xf numFmtId="3" fontId="30" fillId="0" borderId="11" xfId="0" applyNumberFormat="1" applyFont="1" applyBorder="1" applyProtection="1"/>
    <xf numFmtId="3" fontId="30" fillId="0" borderId="12" xfId="0" applyNumberFormat="1" applyFont="1" applyBorder="1" applyProtection="1"/>
    <xf numFmtId="3" fontId="12" fillId="0" borderId="9" xfId="0" applyNumberFormat="1" applyFont="1" applyBorder="1" applyAlignment="1" applyProtection="1">
      <alignment horizontal="right"/>
    </xf>
    <xf numFmtId="3" fontId="12" fillId="0" borderId="10" xfId="0" applyNumberFormat="1" applyFont="1" applyBorder="1" applyAlignment="1" applyProtection="1">
      <alignment horizontal="right"/>
    </xf>
    <xf numFmtId="3" fontId="12" fillId="0" borderId="11" xfId="0" applyNumberFormat="1" applyFont="1" applyBorder="1" applyAlignment="1" applyProtection="1">
      <alignment horizontal="right"/>
    </xf>
    <xf numFmtId="3" fontId="12" fillId="0" borderId="12" xfId="0" applyNumberFormat="1" applyFont="1" applyBorder="1" applyAlignment="1" applyProtection="1">
      <alignment horizontal="right"/>
    </xf>
    <xf numFmtId="3" fontId="13" fillId="0" borderId="11" xfId="0" applyNumberFormat="1" applyFont="1" applyBorder="1" applyAlignment="1" applyProtection="1">
      <alignment horizontal="right"/>
    </xf>
    <xf numFmtId="3" fontId="13" fillId="0" borderId="12" xfId="0" applyNumberFormat="1" applyFont="1" applyBorder="1" applyAlignment="1" applyProtection="1">
      <alignment horizontal="right"/>
    </xf>
    <xf numFmtId="3" fontId="18" fillId="0" borderId="11" xfId="0" applyNumberFormat="1" applyFont="1" applyBorder="1" applyAlignment="1" applyProtection="1">
      <alignment horizontal="right"/>
    </xf>
    <xf numFmtId="3" fontId="18" fillId="0" borderId="12" xfId="0" applyNumberFormat="1" applyFont="1" applyBorder="1" applyAlignment="1" applyProtection="1">
      <alignment horizontal="right"/>
    </xf>
    <xf numFmtId="3" fontId="12" fillId="0" borderId="11" xfId="0" applyNumberFormat="1" applyFont="1" applyFill="1" applyBorder="1" applyProtection="1">
      <protection locked="0"/>
    </xf>
    <xf numFmtId="0" fontId="13" fillId="0" borderId="9" xfId="0" applyFont="1" applyBorder="1" applyAlignment="1" applyProtection="1">
      <alignment horizontal="right"/>
    </xf>
    <xf numFmtId="17" fontId="13" fillId="0" borderId="10" xfId="0" quotePrefix="1" applyNumberFormat="1" applyFont="1" applyFill="1" applyBorder="1" applyAlignment="1" applyProtection="1">
      <alignment horizontal="right"/>
    </xf>
    <xf numFmtId="17" fontId="13" fillId="0" borderId="9" xfId="0" quotePrefix="1" applyNumberFormat="1" applyFont="1" applyFill="1" applyBorder="1" applyAlignment="1" applyProtection="1">
      <alignment horizontal="right"/>
    </xf>
    <xf numFmtId="3" fontId="12" fillId="0" borderId="12" xfId="0" quotePrefix="1" applyNumberFormat="1" applyFont="1" applyFill="1" applyBorder="1" applyAlignment="1" applyProtection="1">
      <alignment horizontal="right"/>
    </xf>
    <xf numFmtId="3" fontId="12" fillId="0" borderId="11" xfId="0" quotePrefix="1" applyNumberFormat="1" applyFont="1" applyFill="1" applyBorder="1" applyAlignment="1" applyProtection="1">
      <alignment horizontal="right"/>
    </xf>
    <xf numFmtId="3" fontId="13" fillId="0" borderId="12" xfId="0" applyNumberFormat="1" applyFont="1" applyBorder="1" applyProtection="1"/>
    <xf numFmtId="3" fontId="13" fillId="0" borderId="11" xfId="0" quotePrefix="1" applyNumberFormat="1" applyFont="1" applyFill="1" applyBorder="1" applyAlignment="1" applyProtection="1">
      <alignment horizontal="right"/>
    </xf>
    <xf numFmtId="3" fontId="12" fillId="0" borderId="12" xfId="0" applyNumberFormat="1" applyFont="1" applyBorder="1" applyProtection="1"/>
    <xf numFmtId="3" fontId="13" fillId="0" borderId="12" xfId="0" quotePrefix="1" applyNumberFormat="1" applyFont="1" applyFill="1" applyBorder="1" applyAlignment="1" applyProtection="1">
      <alignment horizontal="right"/>
    </xf>
    <xf numFmtId="0" fontId="13" fillId="0" borderId="13" xfId="0" applyFont="1" applyBorder="1"/>
    <xf numFmtId="3" fontId="13" fillId="0" borderId="13" xfId="0" applyNumberFormat="1" applyFont="1" applyBorder="1"/>
    <xf numFmtId="165" fontId="23" fillId="0" borderId="13" xfId="0" applyNumberFormat="1" applyFont="1" applyBorder="1"/>
    <xf numFmtId="3" fontId="13" fillId="0" borderId="14" xfId="0" applyNumberFormat="1" applyFont="1" applyBorder="1"/>
    <xf numFmtId="3" fontId="13" fillId="0" borderId="13" xfId="0" applyNumberFormat="1" applyFont="1" applyBorder="1" applyProtection="1"/>
    <xf numFmtId="0" fontId="12" fillId="0" borderId="13" xfId="0" applyFont="1" applyBorder="1" applyProtection="1"/>
    <xf numFmtId="3" fontId="12" fillId="0" borderId="13" xfId="0" applyNumberFormat="1" applyFont="1" applyBorder="1" applyProtection="1"/>
    <xf numFmtId="3" fontId="12" fillId="0" borderId="13" xfId="0" applyNumberFormat="1" applyFont="1" applyBorder="1" applyAlignment="1" applyProtection="1">
      <alignment horizontal="right"/>
    </xf>
    <xf numFmtId="3" fontId="12" fillId="0" borderId="14" xfId="0" applyNumberFormat="1" applyFont="1" applyBorder="1" applyProtection="1"/>
    <xf numFmtId="3" fontId="12" fillId="0" borderId="13" xfId="0" quotePrefix="1" applyNumberFormat="1" applyFont="1" applyFill="1" applyBorder="1" applyAlignment="1" applyProtection="1">
      <alignment horizontal="right"/>
    </xf>
    <xf numFmtId="0" fontId="13" fillId="0" borderId="13" xfId="0" applyFont="1" applyBorder="1" applyProtection="1"/>
    <xf numFmtId="3" fontId="13" fillId="0" borderId="14" xfId="0" quotePrefix="1" applyNumberFormat="1" applyFont="1" applyFill="1" applyBorder="1" applyAlignment="1" applyProtection="1">
      <alignment horizontal="right"/>
    </xf>
    <xf numFmtId="3" fontId="13" fillId="0" borderId="13" xfId="0" applyNumberFormat="1" applyFont="1" applyFill="1" applyBorder="1" applyProtection="1"/>
    <xf numFmtId="3" fontId="13" fillId="0" borderId="13" xfId="0" applyNumberFormat="1" applyFont="1" applyBorder="1" applyAlignment="1" applyProtection="1">
      <alignment horizontal="right"/>
    </xf>
    <xf numFmtId="167" fontId="23" fillId="0" borderId="13" xfId="0" applyNumberFormat="1" applyFont="1" applyBorder="1" applyProtection="1"/>
    <xf numFmtId="3" fontId="13" fillId="0" borderId="14" xfId="0" applyNumberFormat="1" applyFont="1" applyBorder="1" applyAlignment="1" applyProtection="1">
      <alignment horizontal="right"/>
    </xf>
    <xf numFmtId="3" fontId="29" fillId="0" borderId="13" xfId="0" applyNumberFormat="1" applyFont="1" applyBorder="1" applyProtection="1"/>
    <xf numFmtId="3" fontId="29" fillId="0" borderId="14" xfId="0" applyNumberFormat="1" applyFont="1" applyBorder="1" applyProtection="1"/>
    <xf numFmtId="0" fontId="12" fillId="0" borderId="15" xfId="0" applyFont="1" applyBorder="1" applyProtection="1"/>
    <xf numFmtId="0" fontId="13" fillId="0" borderId="15" xfId="0" applyFont="1" applyBorder="1" applyProtection="1"/>
    <xf numFmtId="3" fontId="13" fillId="0" borderId="15" xfId="0" applyNumberFormat="1" applyFont="1" applyBorder="1" applyProtection="1"/>
    <xf numFmtId="167" fontId="24" fillId="0" borderId="15" xfId="0" applyNumberFormat="1" applyFont="1" applyBorder="1" applyProtection="1"/>
    <xf numFmtId="0" fontId="13" fillId="0" borderId="16" xfId="0" applyFont="1" applyBorder="1" applyProtection="1"/>
    <xf numFmtId="0" fontId="31" fillId="3" borderId="0" xfId="0" applyFont="1" applyFill="1" applyBorder="1" applyProtection="1"/>
    <xf numFmtId="0" fontId="33" fillId="3" borderId="0" xfId="0" applyFont="1" applyFill="1" applyBorder="1" applyProtection="1"/>
    <xf numFmtId="3" fontId="31" fillId="3" borderId="0" xfId="0" applyNumberFormat="1" applyFont="1" applyFill="1" applyBorder="1" applyProtection="1"/>
    <xf numFmtId="3" fontId="31" fillId="3" borderId="0" xfId="0" applyNumberFormat="1" applyFont="1" applyFill="1" applyBorder="1" applyAlignment="1" applyProtection="1">
      <alignment horizontal="right"/>
    </xf>
    <xf numFmtId="166" fontId="32" fillId="3" borderId="0" xfId="0" applyNumberFormat="1" applyFont="1" applyFill="1" applyBorder="1" applyProtection="1"/>
    <xf numFmtId="3" fontId="31" fillId="3" borderId="3" xfId="0" applyNumberFormat="1" applyFont="1" applyFill="1" applyBorder="1" applyProtection="1"/>
    <xf numFmtId="3" fontId="31" fillId="3" borderId="0" xfId="0" quotePrefix="1" applyNumberFormat="1" applyFont="1" applyFill="1" applyBorder="1" applyAlignment="1" applyProtection="1">
      <alignment horizontal="right"/>
    </xf>
    <xf numFmtId="168" fontId="13" fillId="0" borderId="0" xfId="2" applyNumberFormat="1" applyFont="1" applyBorder="1" applyProtection="1"/>
    <xf numFmtId="3" fontId="13" fillId="0" borderId="0" xfId="0" applyNumberFormat="1" applyFont="1" applyBorder="1" applyProtection="1"/>
    <xf numFmtId="0" fontId="13" fillId="0" borderId="0" xfId="0" applyFont="1" applyBorder="1" applyProtection="1"/>
    <xf numFmtId="0" fontId="31" fillId="3" borderId="0" xfId="0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vertical="center"/>
    </xf>
    <xf numFmtId="166" fontId="32" fillId="3" borderId="0" xfId="0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3" fontId="31" fillId="3" borderId="3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right"/>
    </xf>
    <xf numFmtId="167" fontId="24" fillId="0" borderId="13" xfId="0" applyNumberFormat="1" applyFont="1" applyBorder="1" applyAlignment="1" applyProtection="1">
      <alignment horizontal="right"/>
    </xf>
    <xf numFmtId="0" fontId="34" fillId="4" borderId="0" xfId="0" applyFont="1" applyFill="1"/>
    <xf numFmtId="0" fontId="35" fillId="4" borderId="0" xfId="0" applyFont="1" applyFill="1"/>
    <xf numFmtId="17" fontId="9" fillId="0" borderId="0" xfId="0" applyNumberFormat="1" applyFont="1" applyFill="1"/>
    <xf numFmtId="0" fontId="21" fillId="2" borderId="2" xfId="0" applyFont="1" applyFill="1" applyBorder="1" applyAlignment="1" applyProtection="1">
      <alignment horizontal="right" vertical="top"/>
      <protection locked="0"/>
    </xf>
    <xf numFmtId="0" fontId="36" fillId="0" borderId="0" xfId="0" applyFont="1" applyProtection="1"/>
    <xf numFmtId="0" fontId="36" fillId="0" borderId="0" xfId="0" applyFont="1" applyAlignment="1" applyProtection="1">
      <alignment horizontal="right"/>
    </xf>
    <xf numFmtId="3" fontId="36" fillId="0" borderId="0" xfId="0" applyNumberFormat="1" applyFont="1" applyProtection="1"/>
    <xf numFmtId="168" fontId="36" fillId="0" borderId="0" xfId="0" applyNumberFormat="1" applyFont="1" applyProtection="1"/>
    <xf numFmtId="0" fontId="36" fillId="0" borderId="0" xfId="0" applyFont="1" applyAlignment="1" applyProtection="1">
      <alignment wrapText="1"/>
    </xf>
    <xf numFmtId="3" fontId="36" fillId="0" borderId="0" xfId="0" applyNumberFormat="1" applyFont="1" applyBorder="1" applyProtection="1"/>
    <xf numFmtId="168" fontId="36" fillId="0" borderId="0" xfId="0" applyNumberFormat="1" applyFont="1" applyBorder="1" applyProtection="1"/>
    <xf numFmtId="49" fontId="37" fillId="0" borderId="0" xfId="0" applyNumberFormat="1" applyFont="1" applyProtection="1"/>
    <xf numFmtId="2" fontId="36" fillId="0" borderId="0" xfId="0" applyNumberFormat="1" applyFont="1" applyProtection="1"/>
    <xf numFmtId="49" fontId="36" fillId="0" borderId="0" xfId="0" applyNumberFormat="1" applyFont="1" applyProtection="1"/>
    <xf numFmtId="17" fontId="36" fillId="0" borderId="0" xfId="0" applyNumberFormat="1" applyFont="1" applyProtection="1"/>
    <xf numFmtId="168" fontId="36" fillId="0" borderId="0" xfId="0" applyNumberFormat="1" applyFont="1" applyFill="1" applyProtection="1"/>
    <xf numFmtId="49" fontId="36" fillId="0" borderId="0" xfId="0" applyNumberFormat="1" applyFont="1" applyAlignment="1" applyProtection="1">
      <alignment horizontal="right"/>
    </xf>
    <xf numFmtId="0" fontId="22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/>
    <xf numFmtId="0" fontId="22" fillId="0" borderId="0" xfId="0" applyFont="1" applyAlignment="1" applyProtection="1">
      <alignment horizontal="right"/>
    </xf>
    <xf numFmtId="0" fontId="21" fillId="0" borderId="0" xfId="0" applyFont="1" applyAlignment="1" applyProtection="1"/>
    <xf numFmtId="0" fontId="21" fillId="0" borderId="0" xfId="0" applyFont="1" applyAlignment="1" applyProtection="1">
      <alignment horizontal="right"/>
    </xf>
    <xf numFmtId="169" fontId="22" fillId="0" borderId="0" xfId="1" applyNumberFormat="1" applyFont="1" applyProtection="1"/>
    <xf numFmtId="168" fontId="22" fillId="0" borderId="0" xfId="0" applyNumberFormat="1" applyFont="1" applyProtection="1"/>
    <xf numFmtId="3" fontId="22" fillId="0" borderId="0" xfId="0" applyNumberFormat="1" applyFont="1" applyProtection="1"/>
    <xf numFmtId="0" fontId="21" fillId="2" borderId="4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495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932203389830922"/>
          <c:y val="4.5685279187817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355932203389866E-2"/>
          <c:y val="0.26903553299492383"/>
          <c:w val="0.87118644067796558"/>
          <c:h val="0.52284263959390864"/>
        </c:manualLayout>
      </c:layout>
      <c:lineChart>
        <c:grouping val="standard"/>
        <c:varyColors val="0"/>
        <c:ser>
          <c:idx val="0"/>
          <c:order val="0"/>
          <c:tx>
            <c:strRef>
              <c:f>'Doc-DX data download'!$A$36</c:f>
              <c:strCache>
                <c:ptCount val="1"/>
                <c:pt idx="0">
                  <c:v>Exports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'Doc-DX data download'!$B$35:$N$35</c:f>
              <c:numCache>
                <c:formatCode>mmm\-yy</c:formatCode>
                <c:ptCount val="13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</c:numCache>
            </c:numRef>
          </c:cat>
          <c:val>
            <c:numRef>
              <c:f>'Doc-DX data download'!$B$36:$N$36</c:f>
              <c:numCache>
                <c:formatCode>#,##0</c:formatCode>
                <c:ptCount val="13"/>
                <c:pt idx="0">
                  <c:v>42523</c:v>
                </c:pt>
                <c:pt idx="1">
                  <c:v>43200</c:v>
                </c:pt>
                <c:pt idx="2">
                  <c:v>41804</c:v>
                </c:pt>
                <c:pt idx="3">
                  <c:v>41915</c:v>
                </c:pt>
                <c:pt idx="4">
                  <c:v>40141</c:v>
                </c:pt>
                <c:pt idx="5">
                  <c:v>40652</c:v>
                </c:pt>
                <c:pt idx="6">
                  <c:v>40608</c:v>
                </c:pt>
                <c:pt idx="7">
                  <c:v>39190</c:v>
                </c:pt>
                <c:pt idx="8">
                  <c:v>36764</c:v>
                </c:pt>
                <c:pt idx="9">
                  <c:v>42084</c:v>
                </c:pt>
                <c:pt idx="10">
                  <c:v>37478</c:v>
                </c:pt>
                <c:pt idx="11">
                  <c:v>34967</c:v>
                </c:pt>
                <c:pt idx="12">
                  <c:v>36186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1-47CE-A6BC-8E9A37BC5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288960"/>
        <c:axId val="55290880"/>
      </c:lineChart>
      <c:dateAx>
        <c:axId val="552889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52908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5290880"/>
        <c:scaling>
          <c:orientation val="minMax"/>
          <c:max val="44000"/>
          <c:min val="3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AU"/>
                  <a:t>A$m</a:t>
                </a:r>
              </a:p>
            </c:rich>
          </c:tx>
          <c:layout>
            <c:manualLayout>
              <c:xMode val="edge"/>
              <c:yMode val="edge"/>
              <c:x val="2.5423728813559452E-2"/>
              <c:y val="0.142131979695431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5288960"/>
        <c:crosses val="autoZero"/>
        <c:crossBetween val="midCat"/>
        <c:majorUnit val="2000"/>
        <c:min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932203389830922"/>
          <c:y val="4.5685279187817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355932203389866E-2"/>
          <c:y val="0.26903553299492383"/>
          <c:w val="0.87118644067796558"/>
          <c:h val="0.52284263959390864"/>
        </c:manualLayout>
      </c:layout>
      <c:lineChart>
        <c:grouping val="standard"/>
        <c:varyColors val="0"/>
        <c:ser>
          <c:idx val="0"/>
          <c:order val="0"/>
          <c:tx>
            <c:strRef>
              <c:f>'Doc-DX data download'!$A$37</c:f>
              <c:strCache>
                <c:ptCount val="1"/>
                <c:pt idx="0">
                  <c:v>Imports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'Doc-DX data download'!$B$35:$N$35</c:f>
              <c:numCache>
                <c:formatCode>mmm\-yy</c:formatCode>
                <c:ptCount val="13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</c:numCache>
            </c:numRef>
          </c:cat>
          <c:val>
            <c:numRef>
              <c:f>'Doc-DX data download'!$B$37:$N$37</c:f>
              <c:numCache>
                <c:formatCode>#,##0</c:formatCode>
                <c:ptCount val="13"/>
                <c:pt idx="0">
                  <c:v>34681</c:v>
                </c:pt>
                <c:pt idx="1">
                  <c:v>35404</c:v>
                </c:pt>
                <c:pt idx="2">
                  <c:v>35160</c:v>
                </c:pt>
                <c:pt idx="3">
                  <c:v>35978</c:v>
                </c:pt>
                <c:pt idx="4">
                  <c:v>36015</c:v>
                </c:pt>
                <c:pt idx="5">
                  <c:v>34971</c:v>
                </c:pt>
                <c:pt idx="6">
                  <c:v>35682</c:v>
                </c:pt>
                <c:pt idx="7">
                  <c:v>34516</c:v>
                </c:pt>
                <c:pt idx="8">
                  <c:v>32838</c:v>
                </c:pt>
                <c:pt idx="9">
                  <c:v>31453</c:v>
                </c:pt>
                <c:pt idx="10">
                  <c:v>29614</c:v>
                </c:pt>
                <c:pt idx="11">
                  <c:v>27626</c:v>
                </c:pt>
                <c:pt idx="12">
                  <c:v>27984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2-450F-90AF-747669F8E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38464"/>
        <c:axId val="56240000"/>
      </c:lineChart>
      <c:dateAx>
        <c:axId val="562384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6240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6240000"/>
        <c:scaling>
          <c:orientation val="minMax"/>
          <c:max val="38000"/>
          <c:min val="2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AU"/>
                  <a:t>A$m</a:t>
                </a:r>
              </a:p>
            </c:rich>
          </c:tx>
          <c:layout>
            <c:manualLayout>
              <c:xMode val="edge"/>
              <c:yMode val="edge"/>
              <c:x val="2.5423728813559452E-2"/>
              <c:y val="0.142131979695431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6238464"/>
        <c:crosses val="autoZero"/>
        <c:crossBetween val="midCat"/>
        <c:majorUnit val="2000"/>
        <c:min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55932203389828"/>
          <c:y val="4.5918367346938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966101694915413E-2"/>
          <c:y val="0.26530678338943758"/>
          <c:w val="0.88135593220339992"/>
          <c:h val="0.52551151325213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'Doc-DX data download'!$A$38</c:f>
              <c:strCache>
                <c:ptCount val="1"/>
                <c:pt idx="0">
                  <c:v>Balance on Trade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'Doc-DX data download'!$B$35:$N$35</c:f>
              <c:numCache>
                <c:formatCode>mmm\-yy</c:formatCode>
                <c:ptCount val="13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</c:numCache>
            </c:numRef>
          </c:cat>
          <c:val>
            <c:numRef>
              <c:f>'Doc-DX data download'!$B$38:$N$38</c:f>
              <c:numCache>
                <c:formatCode>#,##0</c:formatCode>
                <c:ptCount val="13"/>
                <c:pt idx="0">
                  <c:v>7842</c:v>
                </c:pt>
                <c:pt idx="1">
                  <c:v>7796</c:v>
                </c:pt>
                <c:pt idx="2">
                  <c:v>6644</c:v>
                </c:pt>
                <c:pt idx="3">
                  <c:v>5938</c:v>
                </c:pt>
                <c:pt idx="4">
                  <c:v>4126</c:v>
                </c:pt>
                <c:pt idx="5">
                  <c:v>5681</c:v>
                </c:pt>
                <c:pt idx="6">
                  <c:v>4927</c:v>
                </c:pt>
                <c:pt idx="7">
                  <c:v>4674</c:v>
                </c:pt>
                <c:pt idx="8">
                  <c:v>3926</c:v>
                </c:pt>
                <c:pt idx="9">
                  <c:v>10631</c:v>
                </c:pt>
                <c:pt idx="10">
                  <c:v>7864</c:v>
                </c:pt>
                <c:pt idx="11">
                  <c:v>7341</c:v>
                </c:pt>
                <c:pt idx="12">
                  <c:v>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3-4254-BE7D-5CFAF554E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6312192"/>
        <c:axId val="56357248"/>
      </c:barChart>
      <c:dateAx>
        <c:axId val="5631219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63572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635724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AU"/>
                  <a:t>A$m</a:t>
                </a:r>
              </a:p>
            </c:rich>
          </c:tx>
          <c:layout>
            <c:manualLayout>
              <c:xMode val="edge"/>
              <c:yMode val="edge"/>
              <c:x val="2.5423728813559452E-2"/>
              <c:y val="0.1377556376881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6312192"/>
        <c:crosses val="autoZero"/>
        <c:crossBetween val="between"/>
        <c:majorUnit val="2000"/>
        <c:min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AU" sz="1000" b="1"/>
              <a:t>Imports, 2019</a:t>
            </a:r>
          </a:p>
        </c:rich>
      </c:tx>
      <c:layout>
        <c:manualLayout>
          <c:xMode val="edge"/>
          <c:yMode val="edge"/>
          <c:x val="0.37135390684860053"/>
          <c:y val="3.42447493106616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389272257998979"/>
          <c:y val="0.29835133335455111"/>
          <c:w val="0.57377049180328465"/>
          <c:h val="0.555557277893346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8-4D1B-85D8-FED66FBBBD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8A-4561-902D-CE0D14F437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8A-4561-902D-CE0D14F437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8A-4561-902D-CE0D14F437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8A-4561-902D-CE0D14F4375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8A-4561-902D-CE0D14F4375D}"/>
              </c:ext>
            </c:extLst>
          </c:dPt>
          <c:dLbls>
            <c:dLbl>
              <c:idx val="1"/>
              <c:layout>
                <c:manualLayout>
                  <c:x val="-1.4378923300817424E-16"/>
                  <c:y val="-4.8118449147657E-17"/>
                </c:manualLayout>
              </c:layout>
              <c:tx>
                <c:rich>
                  <a:bodyPr/>
                  <a:lstStyle/>
                  <a:p>
                    <a:fld id="{3B5EA2AC-D1D3-4EF4-91FF-BE0BD3CD38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3.7%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98A-4561-902D-CE0D14F4375D}"/>
                </c:ext>
              </c:extLst>
            </c:dLbl>
            <c:dLbl>
              <c:idx val="5"/>
              <c:layout>
                <c:manualLayout>
                  <c:x val="-2.3529419030235994E-2"/>
                  <c:y val="-1.0498692003510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98A-4561-902D-CE0D14F4375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'Table 2'!$Q$47:$Q$52</c:f>
              <c:strCache>
                <c:ptCount val="6"/>
                <c:pt idx="0">
                  <c:v>Primary products</c:v>
                </c:pt>
                <c:pt idx="1">
                  <c:v>STM (c)</c:v>
                </c:pt>
                <c:pt idx="2">
                  <c:v>ETM (d)</c:v>
                </c:pt>
                <c:pt idx="3">
                  <c:v>Other goods (incl gold)</c:v>
                </c:pt>
                <c:pt idx="4">
                  <c:v>Services</c:v>
                </c:pt>
                <c:pt idx="5">
                  <c:v>BOP adjustment</c:v>
                </c:pt>
              </c:strCache>
            </c:strRef>
          </c:cat>
          <c:val>
            <c:numRef>
              <c:f>'Table 2'!$R$47:$R$52</c:f>
              <c:numCache>
                <c:formatCode>#,##0</c:formatCode>
                <c:ptCount val="6"/>
                <c:pt idx="0">
                  <c:v>63432.359202999993</c:v>
                </c:pt>
                <c:pt idx="1">
                  <c:v>15446.425484999994</c:v>
                </c:pt>
                <c:pt idx="2">
                  <c:v>216690.72609799996</c:v>
                </c:pt>
                <c:pt idx="3">
                  <c:v>12035.706694</c:v>
                </c:pt>
                <c:pt idx="4">
                  <c:v>103412</c:v>
                </c:pt>
                <c:pt idx="5">
                  <c:v>13894.782520000095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8A-4561-902D-CE0D14F4375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AU" sz="1000" b="1"/>
              <a:t>Exports, 2019</a:t>
            </a:r>
          </a:p>
        </c:rich>
      </c:tx>
      <c:layout>
        <c:manualLayout>
          <c:xMode val="edge"/>
          <c:yMode val="edge"/>
          <c:x val="0.37135390684860053"/>
          <c:y val="3.42447493106616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389272257998979"/>
          <c:y val="0.29835133335455111"/>
          <c:w val="0.57377049180328465"/>
          <c:h val="0.555557277893346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C3-47BA-B1D1-2C80501374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C3-47BA-B1D1-2C80501374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8C3-47BA-B1D1-2C80501374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8C3-47BA-B1D1-2C80501374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8C3-47BA-B1D1-2C80501374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8C3-47BA-B1D1-2C80501374A1}"/>
              </c:ext>
            </c:extLst>
          </c:dPt>
          <c:dLbls>
            <c:dLbl>
              <c:idx val="1"/>
              <c:layout>
                <c:manualLayout>
                  <c:x val="1.1764709515117924E-2"/>
                  <c:y val="4.7244114015795063E-2"/>
                </c:manualLayout>
              </c:layout>
              <c:tx>
                <c:rich>
                  <a:bodyPr/>
                  <a:lstStyle/>
                  <a:p>
                    <a:fld id="{3B5EA2AC-D1D3-4EF4-91FF-BE0BD3CD38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3.7%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8C3-47BA-B1D1-2C80501374A1}"/>
                </c:ext>
              </c:extLst>
            </c:dLbl>
            <c:dLbl>
              <c:idx val="2"/>
              <c:layout>
                <c:manualLayout>
                  <c:x val="0"/>
                  <c:y val="1.5748038005265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C3-47BA-B1D1-2C80501374A1}"/>
                </c:ext>
              </c:extLst>
            </c:dLbl>
            <c:dLbl>
              <c:idx val="3"/>
              <c:layout>
                <c:manualLayout>
                  <c:x val="1.176470951511796E-2"/>
                  <c:y val="-2.09973840070201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8C3-47BA-B1D1-2C80501374A1}"/>
                </c:ext>
              </c:extLst>
            </c:dLbl>
            <c:dLbl>
              <c:idx val="4"/>
              <c:layout>
                <c:manualLayout>
                  <c:x val="1.5686279353490613E-2"/>
                  <c:y val="-2.40592245738285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8C3-47BA-B1D1-2C80501374A1}"/>
                </c:ext>
              </c:extLst>
            </c:dLbl>
            <c:dLbl>
              <c:idx val="5"/>
              <c:layout>
                <c:manualLayout>
                  <c:x val="-2.3529419030235994E-2"/>
                  <c:y val="-1.0498692003510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8C3-47BA-B1D1-2C80501374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'Table 2'!$N$47:$N$52</c:f>
              <c:strCache>
                <c:ptCount val="6"/>
                <c:pt idx="0">
                  <c:v>Primary products (b)</c:v>
                </c:pt>
                <c:pt idx="1">
                  <c:v>STM (excl Nickel) (c)</c:v>
                </c:pt>
                <c:pt idx="2">
                  <c:v>ETM (d)</c:v>
                </c:pt>
                <c:pt idx="3">
                  <c:v>Other goods (incl gold)</c:v>
                </c:pt>
                <c:pt idx="4">
                  <c:v>Services</c:v>
                </c:pt>
                <c:pt idx="5">
                  <c:v>BOP adjustment</c:v>
                </c:pt>
              </c:strCache>
            </c:strRef>
          </c:cat>
          <c:val>
            <c:numRef>
              <c:f>'Table 2'!$O$47:$O$52</c:f>
              <c:numCache>
                <c:formatCode>_-* #,##0_-;\-* #,##0_-;_-* "-"??_-;_-@_-</c:formatCode>
                <c:ptCount val="6"/>
                <c:pt idx="0">
                  <c:v>305794.58443629253</c:v>
                </c:pt>
                <c:pt idx="1">
                  <c:v>16921.76846889799</c:v>
                </c:pt>
                <c:pt idx="2">
                  <c:v>37715.111048999977</c:v>
                </c:pt>
                <c:pt idx="3">
                  <c:v>29377.359611809461</c:v>
                </c:pt>
                <c:pt idx="4">
                  <c:v>102105</c:v>
                </c:pt>
                <c:pt idx="5">
                  <c:v>770.17643400005181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C3-47BA-B1D1-2C80501374A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AU" sz="1000" b="1"/>
              <a:t>Geographic Regions, 2019</a:t>
            </a:r>
          </a:p>
        </c:rich>
      </c:tx>
      <c:layout>
        <c:manualLayout>
          <c:xMode val="edge"/>
          <c:yMode val="edge"/>
          <c:x val="0.24652862836589873"/>
          <c:y val="2.2321428571428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514235573925693"/>
          <c:y val="0.30670641380997116"/>
          <c:w val="0.42092440790942187"/>
          <c:h val="0.611308172562935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81-493A-809E-D452BAAEF0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81-493A-809E-D452BAAEF0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81-493A-809E-D452BAAEF0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F81-493A-809E-D452BAAEF0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81-493A-809E-D452BAAEF08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81-493A-809E-D452BAAEF08A}"/>
              </c:ext>
            </c:extLst>
          </c:dPt>
          <c:dLbls>
            <c:dLbl>
              <c:idx val="0"/>
              <c:layout>
                <c:manualLayout>
                  <c:x val="0.16285585785152815"/>
                  <c:y val="-2.3944250041613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81-493A-809E-D452BAAEF08A}"/>
                </c:ext>
              </c:extLst>
            </c:dLbl>
            <c:dLbl>
              <c:idx val="1"/>
              <c:layout>
                <c:manualLayout>
                  <c:x val="4.4295869665908129E-2"/>
                  <c:y val="-6.90095436653142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F81-493A-809E-D452BAAEF08A}"/>
                </c:ext>
              </c:extLst>
            </c:dLbl>
            <c:dLbl>
              <c:idx val="2"/>
              <c:layout>
                <c:manualLayout>
                  <c:x val="-5.4144287682514759E-2"/>
                  <c:y val="0.146814333832184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F81-493A-809E-D452BAAEF08A}"/>
                </c:ext>
              </c:extLst>
            </c:dLbl>
            <c:dLbl>
              <c:idx val="3"/>
              <c:layout>
                <c:manualLayout>
                  <c:x val="-7.770999299574359E-2"/>
                  <c:y val="9.39506928549487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F81-493A-809E-D452BAAEF08A}"/>
                </c:ext>
              </c:extLst>
            </c:dLbl>
            <c:dLbl>
              <c:idx val="4"/>
              <c:layout>
                <c:manualLayout>
                  <c:x val="-7.6984013361966114E-2"/>
                  <c:y val="-5.19072234784175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F81-493A-809E-D452BAAEF08A}"/>
                </c:ext>
              </c:extLst>
            </c:dLbl>
            <c:dLbl>
              <c:idx val="5"/>
              <c:layout>
                <c:manualLayout>
                  <c:x val="2.8291346279662219E-2"/>
                  <c:y val="-8.04606900782527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F81-493A-809E-D452BAAEF08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 3'!$O$44:$O$49</c:f>
              <c:strCache>
                <c:ptCount val="6"/>
                <c:pt idx="0">
                  <c:v>Americas</c:v>
                </c:pt>
                <c:pt idx="1">
                  <c:v>East Asia</c:v>
                </c:pt>
                <c:pt idx="2">
                  <c:v>Europe</c:v>
                </c:pt>
                <c:pt idx="3">
                  <c:v>Middle
East</c:v>
                </c:pt>
                <c:pt idx="4">
                  <c:v>Oceania &amp; Antarctica</c:v>
                </c:pt>
                <c:pt idx="5">
                  <c:v>Other</c:v>
                </c:pt>
              </c:strCache>
            </c:strRef>
          </c:cat>
          <c:val>
            <c:numRef>
              <c:f>'Table 3'!$P$44:$P$49</c:f>
              <c:numCache>
                <c:formatCode>#,##0</c:formatCode>
                <c:ptCount val="6"/>
                <c:pt idx="0">
                  <c:v>19896.480912898027</c:v>
                </c:pt>
                <c:pt idx="1">
                  <c:v>295134.88083300035</c:v>
                </c:pt>
                <c:pt idx="2">
                  <c:v>31422.917818000042</c:v>
                </c:pt>
                <c:pt idx="3">
                  <c:v>8181.6978720000143</c:v>
                </c:pt>
                <c:pt idx="4">
                  <c:v>14251.906079999966</c:v>
                </c:pt>
                <c:pt idx="5">
                  <c:v>21691.116484101629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81-493A-809E-D452BAAEF08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3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AU" sz="1000" b="1"/>
              <a:t>Selected Major Markets</a:t>
            </a:r>
          </a:p>
        </c:rich>
      </c:tx>
      <c:layout>
        <c:manualLayout>
          <c:xMode val="edge"/>
          <c:yMode val="edge"/>
          <c:x val="0.27796645758263488"/>
          <c:y val="2.2321428571428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2393641408969"/>
          <c:y val="0.20982142857143182"/>
          <c:w val="0.76949279908103652"/>
          <c:h val="0.6741071428571429"/>
        </c:manualLayout>
      </c:layout>
      <c:lineChart>
        <c:grouping val="standard"/>
        <c:varyColors val="0"/>
        <c:ser>
          <c:idx val="0"/>
          <c:order val="0"/>
          <c:tx>
            <c:strRef>
              <c:f>'Table 3'!$O$53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3'!$P$51:$AB$51</c:f>
              <c:numCache>
                <c:formatCode>mmm\-yy</c:formatCode>
                <c:ptCount val="13"/>
                <c:pt idx="0">
                  <c:v>43623</c:v>
                </c:pt>
                <c:pt idx="1">
                  <c:v>43653</c:v>
                </c:pt>
                <c:pt idx="2">
                  <c:v>43684</c:v>
                </c:pt>
                <c:pt idx="3">
                  <c:v>43715</c:v>
                </c:pt>
                <c:pt idx="4">
                  <c:v>43745</c:v>
                </c:pt>
                <c:pt idx="5">
                  <c:v>43776</c:v>
                </c:pt>
                <c:pt idx="6">
                  <c:v>43806</c:v>
                </c:pt>
                <c:pt idx="7">
                  <c:v>43837</c:v>
                </c:pt>
                <c:pt idx="8">
                  <c:v>43868</c:v>
                </c:pt>
                <c:pt idx="9">
                  <c:v>43897</c:v>
                </c:pt>
                <c:pt idx="10">
                  <c:v>43928</c:v>
                </c:pt>
                <c:pt idx="11">
                  <c:v>43958</c:v>
                </c:pt>
                <c:pt idx="12">
                  <c:v>43989</c:v>
                </c:pt>
              </c:numCache>
            </c:numRef>
          </c:cat>
          <c:val>
            <c:numRef>
              <c:f>'Table 3'!$P$53:$AB$53</c:f>
              <c:numCache>
                <c:formatCode>#,##0</c:formatCode>
                <c:ptCount val="13"/>
                <c:pt idx="0">
                  <c:v>4740.4369999999999</c:v>
                </c:pt>
                <c:pt idx="1">
                  <c:v>5249.7039999999997</c:v>
                </c:pt>
                <c:pt idx="2">
                  <c:v>4910.08</c:v>
                </c:pt>
                <c:pt idx="3">
                  <c:v>4908.7309999999998</c:v>
                </c:pt>
                <c:pt idx="4">
                  <c:v>4108.4790000000003</c:v>
                </c:pt>
                <c:pt idx="5">
                  <c:v>4485.3710000000001</c:v>
                </c:pt>
                <c:pt idx="6">
                  <c:v>4853.5469999999996</c:v>
                </c:pt>
                <c:pt idx="7">
                  <c:v>4282.83</c:v>
                </c:pt>
                <c:pt idx="8">
                  <c:v>4171.2969999999996</c:v>
                </c:pt>
                <c:pt idx="9">
                  <c:v>4866.366</c:v>
                </c:pt>
                <c:pt idx="10">
                  <c:v>4135.0140000000001</c:v>
                </c:pt>
                <c:pt idx="11">
                  <c:v>3650.7550000000001</c:v>
                </c:pt>
                <c:pt idx="12">
                  <c:v>3403.904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E-45D4-880E-88B8C205CB09}"/>
            </c:ext>
          </c:extLst>
        </c:ser>
        <c:ser>
          <c:idx val="2"/>
          <c:order val="1"/>
          <c:tx>
            <c:strRef>
              <c:f>'Table 3'!$O$52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3'!$P$51:$AB$51</c:f>
              <c:numCache>
                <c:formatCode>mmm\-yy</c:formatCode>
                <c:ptCount val="13"/>
                <c:pt idx="0">
                  <c:v>43623</c:v>
                </c:pt>
                <c:pt idx="1">
                  <c:v>43653</c:v>
                </c:pt>
                <c:pt idx="2">
                  <c:v>43684</c:v>
                </c:pt>
                <c:pt idx="3">
                  <c:v>43715</c:v>
                </c:pt>
                <c:pt idx="4">
                  <c:v>43745</c:v>
                </c:pt>
                <c:pt idx="5">
                  <c:v>43776</c:v>
                </c:pt>
                <c:pt idx="6">
                  <c:v>43806</c:v>
                </c:pt>
                <c:pt idx="7">
                  <c:v>43837</c:v>
                </c:pt>
                <c:pt idx="8">
                  <c:v>43868</c:v>
                </c:pt>
                <c:pt idx="9">
                  <c:v>43897</c:v>
                </c:pt>
                <c:pt idx="10">
                  <c:v>43928</c:v>
                </c:pt>
                <c:pt idx="11">
                  <c:v>43958</c:v>
                </c:pt>
                <c:pt idx="12">
                  <c:v>43989</c:v>
                </c:pt>
              </c:numCache>
            </c:numRef>
          </c:cat>
          <c:val>
            <c:numRef>
              <c:f>'Table 3'!$P$52:$AB$52</c:f>
              <c:numCache>
                <c:formatCode>#,##0</c:formatCode>
                <c:ptCount val="13"/>
                <c:pt idx="0">
                  <c:v>14304.171</c:v>
                </c:pt>
                <c:pt idx="1">
                  <c:v>13916.281999999999</c:v>
                </c:pt>
                <c:pt idx="2">
                  <c:v>13832.263999999999</c:v>
                </c:pt>
                <c:pt idx="3">
                  <c:v>12384.046</c:v>
                </c:pt>
                <c:pt idx="4">
                  <c:v>11204.918</c:v>
                </c:pt>
                <c:pt idx="5">
                  <c:v>12175.629000000001</c:v>
                </c:pt>
                <c:pt idx="6">
                  <c:v>13294.222</c:v>
                </c:pt>
                <c:pt idx="7">
                  <c:v>10980.217000000001</c:v>
                </c:pt>
                <c:pt idx="8">
                  <c:v>9634.2379999999994</c:v>
                </c:pt>
                <c:pt idx="9">
                  <c:v>12722.089</c:v>
                </c:pt>
                <c:pt idx="10">
                  <c:v>12792.003000000001</c:v>
                </c:pt>
                <c:pt idx="11">
                  <c:v>13544.946</c:v>
                </c:pt>
                <c:pt idx="12">
                  <c:v>14554.764999999999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E-45D4-880E-88B8C205CB09}"/>
            </c:ext>
          </c:extLst>
        </c:ser>
        <c:ser>
          <c:idx val="3"/>
          <c:order val="2"/>
          <c:tx>
            <c:strRef>
              <c:f>'Table 3'!$O$54</c:f>
              <c:strCache>
                <c:ptCount val="1"/>
                <c:pt idx="0">
                  <c:v>Rep of Korea (d)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'Table 3'!$P$51:$AB$51</c:f>
              <c:numCache>
                <c:formatCode>mmm\-yy</c:formatCode>
                <c:ptCount val="13"/>
                <c:pt idx="0">
                  <c:v>43623</c:v>
                </c:pt>
                <c:pt idx="1">
                  <c:v>43653</c:v>
                </c:pt>
                <c:pt idx="2">
                  <c:v>43684</c:v>
                </c:pt>
                <c:pt idx="3">
                  <c:v>43715</c:v>
                </c:pt>
                <c:pt idx="4">
                  <c:v>43745</c:v>
                </c:pt>
                <c:pt idx="5">
                  <c:v>43776</c:v>
                </c:pt>
                <c:pt idx="6">
                  <c:v>43806</c:v>
                </c:pt>
                <c:pt idx="7">
                  <c:v>43837</c:v>
                </c:pt>
                <c:pt idx="8">
                  <c:v>43868</c:v>
                </c:pt>
                <c:pt idx="9">
                  <c:v>43897</c:v>
                </c:pt>
                <c:pt idx="10">
                  <c:v>43928</c:v>
                </c:pt>
                <c:pt idx="11">
                  <c:v>43958</c:v>
                </c:pt>
                <c:pt idx="12">
                  <c:v>43989</c:v>
                </c:pt>
              </c:numCache>
            </c:numRef>
          </c:cat>
          <c:val>
            <c:numRef>
              <c:f>'Table 3'!$P$54:$AB$54</c:f>
              <c:numCache>
                <c:formatCode>#,##0</c:formatCode>
                <c:ptCount val="13"/>
                <c:pt idx="0">
                  <c:v>2226.8760000000002</c:v>
                </c:pt>
                <c:pt idx="1">
                  <c:v>2165.433</c:v>
                </c:pt>
                <c:pt idx="2">
                  <c:v>2253.038</c:v>
                </c:pt>
                <c:pt idx="3">
                  <c:v>1885.4380000000001</c:v>
                </c:pt>
                <c:pt idx="4">
                  <c:v>2300.0419999999999</c:v>
                </c:pt>
                <c:pt idx="5">
                  <c:v>2086.6439999999998</c:v>
                </c:pt>
                <c:pt idx="6">
                  <c:v>2598.4290000000001</c:v>
                </c:pt>
                <c:pt idx="7">
                  <c:v>1999.2829999999999</c:v>
                </c:pt>
                <c:pt idx="8">
                  <c:v>1799.4849999999999</c:v>
                </c:pt>
                <c:pt idx="9">
                  <c:v>2240.3980000000001</c:v>
                </c:pt>
                <c:pt idx="10">
                  <c:v>2154.1869999999999</c:v>
                </c:pt>
                <c:pt idx="11">
                  <c:v>1640.777</c:v>
                </c:pt>
                <c:pt idx="12">
                  <c:v>1924.704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E-45D4-880E-88B8C205C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39680"/>
        <c:axId val="57641216"/>
      </c:lineChart>
      <c:dateAx>
        <c:axId val="576396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7641216"/>
        <c:crosses val="autoZero"/>
        <c:auto val="1"/>
        <c:lblOffset val="100"/>
        <c:baseTimeUnit val="months"/>
        <c:majorUnit val="2"/>
        <c:minorUnit val="1"/>
      </c:dateAx>
      <c:valAx>
        <c:axId val="57641216"/>
        <c:scaling>
          <c:orientation val="minMax"/>
          <c:max val="1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AU"/>
                  <a:t>A$m</a:t>
                </a:r>
              </a:p>
            </c:rich>
          </c:tx>
          <c:layout>
            <c:manualLayout>
              <c:xMode val="edge"/>
              <c:yMode val="edge"/>
              <c:x val="3.7479968469287879E-3"/>
              <c:y val="0.10554664757814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7639680"/>
        <c:crosses val="autoZero"/>
        <c:crossBetween val="midCat"/>
        <c:majorUnit val="3000"/>
        <c:minorUnit val="3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 paperSize="9" orientation="landscape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AU" sz="1000" b="1"/>
              <a:t>Geographic Regions, 2019</a:t>
            </a:r>
          </a:p>
        </c:rich>
      </c:tx>
      <c:layout>
        <c:manualLayout>
          <c:xMode val="edge"/>
          <c:yMode val="edge"/>
          <c:x val="0.25589296287459462"/>
          <c:y val="2.2222222222222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422442565049737"/>
          <c:y val="0.26553939058398951"/>
          <c:w val="0.4271400797122582"/>
          <c:h val="0.675748954232283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9E-4D05-996A-E448BB7456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9E-4D05-996A-E448BB7456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9E-4D05-996A-E448BB7456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69E-4D05-996A-E448BB7456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69E-4D05-996A-E448BB7456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69E-4D05-996A-E448BB745656}"/>
              </c:ext>
            </c:extLst>
          </c:dPt>
          <c:dLbls>
            <c:dLbl>
              <c:idx val="0"/>
              <c:layout>
                <c:manualLayout>
                  <c:x val="4.5995401017350709E-2"/>
                  <c:y val="1.777764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9E-4D05-996A-E448BB745656}"/>
                </c:ext>
              </c:extLst>
            </c:dLbl>
            <c:dLbl>
              <c:idx val="1"/>
              <c:layout>
                <c:manualLayout>
                  <c:x val="2.61668176433698E-2"/>
                  <c:y val="-2.46870898950131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9E-4D05-996A-E448BB745656}"/>
                </c:ext>
              </c:extLst>
            </c:dLbl>
            <c:dLbl>
              <c:idx val="2"/>
              <c:layout>
                <c:manualLayout>
                  <c:x val="-2.8806584362139918E-2"/>
                  <c:y val="3.906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9E-4D05-996A-E448BB745656}"/>
                </c:ext>
              </c:extLst>
            </c:dLbl>
            <c:dLbl>
              <c:idx val="3"/>
              <c:layout>
                <c:manualLayout>
                  <c:x val="-6.5714661773473002E-2"/>
                  <c:y val="0.117462680446194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69E-4D05-996A-E448BB745656}"/>
                </c:ext>
              </c:extLst>
            </c:dLbl>
            <c:dLbl>
              <c:idx val="4"/>
              <c:layout>
                <c:manualLayout>
                  <c:x val="1.2375444219914952E-2"/>
                  <c:y val="-4.02796916010498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69E-4D05-996A-E448BB745656}"/>
                </c:ext>
              </c:extLst>
            </c:dLbl>
            <c:dLbl>
              <c:idx val="5"/>
              <c:layout>
                <c:manualLayout>
                  <c:x val="7.316377488212196E-2"/>
                  <c:y val="-3.72440944881890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69E-4D05-996A-E448BB7456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 4'!$O$43:$O$48</c:f>
              <c:strCache>
                <c:ptCount val="6"/>
                <c:pt idx="0">
                  <c:v>Americas</c:v>
                </c:pt>
                <c:pt idx="1">
                  <c:v>East Asia</c:v>
                </c:pt>
                <c:pt idx="2">
                  <c:v>Europe</c:v>
                </c:pt>
                <c:pt idx="3">
                  <c:v>Middle
East</c:v>
                </c:pt>
                <c:pt idx="4">
                  <c:v>Oceania &amp; Antarctica</c:v>
                </c:pt>
                <c:pt idx="5">
                  <c:v>Other</c:v>
                </c:pt>
              </c:strCache>
            </c:strRef>
          </c:cat>
          <c:val>
            <c:numRef>
              <c:f>'Table 4'!$P$43:$P$48</c:f>
              <c:numCache>
                <c:formatCode>#,##0</c:formatCode>
                <c:ptCount val="6"/>
                <c:pt idx="0">
                  <c:v>46026.030233651429</c:v>
                </c:pt>
                <c:pt idx="1">
                  <c:v>169196.68266179488</c:v>
                </c:pt>
                <c:pt idx="2">
                  <c:v>62223.740040389763</c:v>
                </c:pt>
                <c:pt idx="3">
                  <c:v>4733.6809623800082</c:v>
                </c:pt>
                <c:pt idx="4">
                  <c:v>12142.085654549983</c:v>
                </c:pt>
                <c:pt idx="5">
                  <c:v>27177.780447233934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69E-4D05-996A-E448BB7456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 paperSize="9" orientation="landscape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r>
              <a:rPr lang="en-AU" sz="1000" b="1"/>
              <a:t>Selected Major Sources</a:t>
            </a:r>
          </a:p>
        </c:rich>
      </c:tx>
      <c:layout>
        <c:manualLayout>
          <c:xMode val="edge"/>
          <c:yMode val="edge"/>
          <c:x val="0.27118679656568795"/>
          <c:y val="2.2222222222222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2393641408969"/>
          <c:y val="0.20888979552862644"/>
          <c:w val="0.76949279908103652"/>
          <c:h val="0.67555848766704762"/>
        </c:manualLayout>
      </c:layout>
      <c:lineChart>
        <c:grouping val="standard"/>
        <c:varyColors val="0"/>
        <c:ser>
          <c:idx val="0"/>
          <c:order val="0"/>
          <c:tx>
            <c:strRef>
              <c:f>'Table 4'!$O$53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'Table 4'!$P$50:$AB$50</c:f>
              <c:numCache>
                <c:formatCode>mmm\-yy</c:formatCode>
                <c:ptCount val="13"/>
                <c:pt idx="0">
                  <c:v>43623</c:v>
                </c:pt>
                <c:pt idx="1">
                  <c:v>43653</c:v>
                </c:pt>
                <c:pt idx="2">
                  <c:v>43684</c:v>
                </c:pt>
                <c:pt idx="3">
                  <c:v>43715</c:v>
                </c:pt>
                <c:pt idx="4">
                  <c:v>43745</c:v>
                </c:pt>
                <c:pt idx="5">
                  <c:v>43776</c:v>
                </c:pt>
                <c:pt idx="6">
                  <c:v>43806</c:v>
                </c:pt>
                <c:pt idx="7">
                  <c:v>43837</c:v>
                </c:pt>
                <c:pt idx="8">
                  <c:v>43868</c:v>
                </c:pt>
                <c:pt idx="9">
                  <c:v>43897</c:v>
                </c:pt>
                <c:pt idx="10">
                  <c:v>43928</c:v>
                </c:pt>
                <c:pt idx="11">
                  <c:v>43958</c:v>
                </c:pt>
                <c:pt idx="12">
                  <c:v>43989</c:v>
                </c:pt>
              </c:numCache>
            </c:numRef>
          </c:cat>
          <c:val>
            <c:numRef>
              <c:f>'Table 4'!$P$53:$AB$53</c:f>
              <c:numCache>
                <c:formatCode>#,##0</c:formatCode>
                <c:ptCount val="13"/>
                <c:pt idx="0">
                  <c:v>1853.4639999999999</c:v>
                </c:pt>
                <c:pt idx="1">
                  <c:v>1936.8879999999999</c:v>
                </c:pt>
                <c:pt idx="2">
                  <c:v>1772.2560000000001</c:v>
                </c:pt>
                <c:pt idx="3">
                  <c:v>1797.914</c:v>
                </c:pt>
                <c:pt idx="4">
                  <c:v>2068.366</c:v>
                </c:pt>
                <c:pt idx="5">
                  <c:v>1611.702</c:v>
                </c:pt>
                <c:pt idx="6">
                  <c:v>1607.537</c:v>
                </c:pt>
                <c:pt idx="7">
                  <c:v>1485.1659999999999</c:v>
                </c:pt>
                <c:pt idx="8">
                  <c:v>1680.309</c:v>
                </c:pt>
                <c:pt idx="9">
                  <c:v>1862.954</c:v>
                </c:pt>
                <c:pt idx="10">
                  <c:v>1525.7919999999999</c:v>
                </c:pt>
                <c:pt idx="11">
                  <c:v>870.56</c:v>
                </c:pt>
                <c:pt idx="12">
                  <c:v>925.39499999999998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7-45F7-B231-28E59F903848}"/>
            </c:ext>
          </c:extLst>
        </c:ser>
        <c:ser>
          <c:idx val="1"/>
          <c:order val="1"/>
          <c:tx>
            <c:strRef>
              <c:f>'Table 4'!$O$51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4'!$P$50:$AB$50</c:f>
              <c:numCache>
                <c:formatCode>mmm\-yy</c:formatCode>
                <c:ptCount val="13"/>
                <c:pt idx="0">
                  <c:v>43623</c:v>
                </c:pt>
                <c:pt idx="1">
                  <c:v>43653</c:v>
                </c:pt>
                <c:pt idx="2">
                  <c:v>43684</c:v>
                </c:pt>
                <c:pt idx="3">
                  <c:v>43715</c:v>
                </c:pt>
                <c:pt idx="4">
                  <c:v>43745</c:v>
                </c:pt>
                <c:pt idx="5">
                  <c:v>43776</c:v>
                </c:pt>
                <c:pt idx="6">
                  <c:v>43806</c:v>
                </c:pt>
                <c:pt idx="7">
                  <c:v>43837</c:v>
                </c:pt>
                <c:pt idx="8">
                  <c:v>43868</c:v>
                </c:pt>
                <c:pt idx="9">
                  <c:v>43897</c:v>
                </c:pt>
                <c:pt idx="10">
                  <c:v>43928</c:v>
                </c:pt>
                <c:pt idx="11">
                  <c:v>43958</c:v>
                </c:pt>
                <c:pt idx="12">
                  <c:v>43989</c:v>
                </c:pt>
              </c:numCache>
            </c:numRef>
          </c:cat>
          <c:val>
            <c:numRef>
              <c:f>'Table 4'!$P$51:$AB$51</c:f>
              <c:numCache>
                <c:formatCode>#,##0</c:formatCode>
                <c:ptCount val="13"/>
                <c:pt idx="0">
                  <c:v>5808.81</c:v>
                </c:pt>
                <c:pt idx="1">
                  <c:v>6655.326</c:v>
                </c:pt>
                <c:pt idx="2">
                  <c:v>6039.116</c:v>
                </c:pt>
                <c:pt idx="3">
                  <c:v>7139.2389999999996</c:v>
                </c:pt>
                <c:pt idx="4">
                  <c:v>8098.9210000000003</c:v>
                </c:pt>
                <c:pt idx="5">
                  <c:v>7984.8770000000004</c:v>
                </c:pt>
                <c:pt idx="6">
                  <c:v>6631.7719999999999</c:v>
                </c:pt>
                <c:pt idx="7">
                  <c:v>7178.7179999999998</c:v>
                </c:pt>
                <c:pt idx="8">
                  <c:v>4234.6729999999998</c:v>
                </c:pt>
                <c:pt idx="9">
                  <c:v>4686.9070000000002</c:v>
                </c:pt>
                <c:pt idx="10">
                  <c:v>7474.7110000000002</c:v>
                </c:pt>
                <c:pt idx="11">
                  <c:v>7292.26</c:v>
                </c:pt>
                <c:pt idx="12">
                  <c:v>7474.9059999999999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7-45F7-B231-28E59F903848}"/>
            </c:ext>
          </c:extLst>
        </c:ser>
        <c:ser>
          <c:idx val="2"/>
          <c:order val="2"/>
          <c:tx>
            <c:strRef>
              <c:f>'Table 4'!$O$52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'Table 4'!$P$50:$AB$50</c:f>
              <c:numCache>
                <c:formatCode>mmm\-yy</c:formatCode>
                <c:ptCount val="13"/>
                <c:pt idx="0">
                  <c:v>43623</c:v>
                </c:pt>
                <c:pt idx="1">
                  <c:v>43653</c:v>
                </c:pt>
                <c:pt idx="2">
                  <c:v>43684</c:v>
                </c:pt>
                <c:pt idx="3">
                  <c:v>43715</c:v>
                </c:pt>
                <c:pt idx="4">
                  <c:v>43745</c:v>
                </c:pt>
                <c:pt idx="5">
                  <c:v>43776</c:v>
                </c:pt>
                <c:pt idx="6">
                  <c:v>43806</c:v>
                </c:pt>
                <c:pt idx="7">
                  <c:v>43837</c:v>
                </c:pt>
                <c:pt idx="8">
                  <c:v>43868</c:v>
                </c:pt>
                <c:pt idx="9">
                  <c:v>43897</c:v>
                </c:pt>
                <c:pt idx="10">
                  <c:v>43928</c:v>
                </c:pt>
                <c:pt idx="11">
                  <c:v>43958</c:v>
                </c:pt>
                <c:pt idx="12">
                  <c:v>43989</c:v>
                </c:pt>
              </c:numCache>
            </c:numRef>
          </c:cat>
          <c:val>
            <c:numRef>
              <c:f>'Table 4'!$P$52:$AB$52</c:f>
              <c:numCache>
                <c:formatCode>#,##0</c:formatCode>
                <c:ptCount val="13"/>
                <c:pt idx="0">
                  <c:v>2648.3850000000002</c:v>
                </c:pt>
                <c:pt idx="1">
                  <c:v>2683.2240000000002</c:v>
                </c:pt>
                <c:pt idx="2">
                  <c:v>3175.4769999999999</c:v>
                </c:pt>
                <c:pt idx="3">
                  <c:v>3228.3249999999998</c:v>
                </c:pt>
                <c:pt idx="4">
                  <c:v>3088.6869999999999</c:v>
                </c:pt>
                <c:pt idx="5">
                  <c:v>3088.0839999999998</c:v>
                </c:pt>
                <c:pt idx="6">
                  <c:v>4179.1310000000003</c:v>
                </c:pt>
                <c:pt idx="7">
                  <c:v>2812.72</c:v>
                </c:pt>
                <c:pt idx="8">
                  <c:v>2533.6309999999999</c:v>
                </c:pt>
                <c:pt idx="9">
                  <c:v>3775.73</c:v>
                </c:pt>
                <c:pt idx="10">
                  <c:v>2952.3150000000001</c:v>
                </c:pt>
                <c:pt idx="11">
                  <c:v>2366.9859999999999</c:v>
                </c:pt>
                <c:pt idx="12">
                  <c:v>2444.2289999999998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F7-45F7-B231-28E59F903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07648"/>
        <c:axId val="59008896"/>
      </c:lineChart>
      <c:dateAx>
        <c:axId val="58907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9008896"/>
        <c:crosses val="autoZero"/>
        <c:auto val="1"/>
        <c:lblOffset val="100"/>
        <c:baseTimeUnit val="months"/>
        <c:majorUnit val="2"/>
        <c:minorUnit val="1"/>
      </c:dateAx>
      <c:valAx>
        <c:axId val="59008896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AU"/>
                  <a:t>A$m</a:t>
                </a:r>
              </a:p>
            </c:rich>
          </c:tx>
          <c:layout>
            <c:manualLayout>
              <c:xMode val="edge"/>
              <c:yMode val="edge"/>
              <c:x val="8.1484368909331886E-3"/>
              <c:y val="0.102534961450131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8907648"/>
        <c:crosses val="autoZero"/>
        <c:crossBetween val="midCat"/>
        <c:majorUnit val="2000"/>
        <c:min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 alignWithMargins="0"/>
    <c:pageMargins b="1" l="0.75000000000000799" r="0.75000000000000799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66675</xdr:rowOff>
    </xdr:from>
    <xdr:to>
      <xdr:col>10</xdr:col>
      <xdr:colOff>561975</xdr:colOff>
      <xdr:row>29</xdr:row>
      <xdr:rowOff>133350</xdr:rowOff>
    </xdr:to>
    <xdr:graphicFrame macro="">
      <xdr:nvGraphicFramePr>
        <xdr:cNvPr id="2" name="Chart 1" descr="Line chart showing A$ of exports on a monthly basis from Jan-14 to Jan-15" title="Australia's export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10</xdr:col>
      <xdr:colOff>571500</xdr:colOff>
      <xdr:row>45</xdr:row>
      <xdr:rowOff>9525</xdr:rowOff>
    </xdr:to>
    <xdr:graphicFrame macro="">
      <xdr:nvGraphicFramePr>
        <xdr:cNvPr id="3" name="Chart 6" descr="Line chart showing A$ of imports on a monthly basis from Jan-14 to Jan-15" title="Australia's import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19051</xdr:colOff>
      <xdr:row>46</xdr:row>
      <xdr:rowOff>0</xdr:rowOff>
    </xdr:from>
    <xdr:to>
      <xdr:col>10</xdr:col>
      <xdr:colOff>561975</xdr:colOff>
      <xdr:row>60</xdr:row>
      <xdr:rowOff>0</xdr:rowOff>
    </xdr:to>
    <xdr:graphicFrame macro="">
      <xdr:nvGraphicFramePr>
        <xdr:cNvPr id="4" name="Chart 7" descr="Line chart showing A$ of balance of trade on a monthly basis from Jan-14 to Jan-15" title="Australia's balance of trad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552537</xdr:rowOff>
    </xdr:from>
    <xdr:to>
      <xdr:col>4</xdr:col>
      <xdr:colOff>223520</xdr:colOff>
      <xdr:row>1</xdr:row>
      <xdr:rowOff>87542</xdr:rowOff>
    </xdr:to>
    <xdr:pic>
      <xdr:nvPicPr>
        <xdr:cNvPr id="6" name="Picture 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52537"/>
          <a:ext cx="3166745" cy="5541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11</xdr:col>
      <xdr:colOff>0</xdr:colOff>
      <xdr:row>0</xdr:row>
      <xdr:rowOff>904875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4" t="13520" r="9251" b="15122"/>
        <a:stretch/>
      </xdr:blipFill>
      <xdr:spPr>
        <a:xfrm>
          <a:off x="9525" y="0"/>
          <a:ext cx="6219825" cy="904875"/>
        </a:xfrm>
        <a:prstGeom prst="rect">
          <a:avLst/>
        </a:prstGeom>
      </xdr:spPr>
    </xdr:pic>
    <xdr:clientData/>
  </xdr:twoCellAnchor>
  <xdr:oneCellAnchor>
    <xdr:from>
      <xdr:col>4</xdr:col>
      <xdr:colOff>19050</xdr:colOff>
      <xdr:row>0</xdr:row>
      <xdr:rowOff>85725</xdr:rowOff>
    </xdr:from>
    <xdr:ext cx="3000376" cy="469552"/>
    <xdr:sp macro="" textlink="">
      <xdr:nvSpPr>
        <xdr:cNvPr id="9" name="TextBox 8"/>
        <xdr:cNvSpPr txBox="1"/>
      </xdr:nvSpPr>
      <xdr:spPr>
        <a:xfrm>
          <a:off x="3000375" y="85725"/>
          <a:ext cx="3000376" cy="469552"/>
        </a:xfrm>
        <a:prstGeom prst="rect">
          <a:avLst/>
        </a:prstGeom>
        <a:noFill/>
      </xdr:spPr>
      <xdr:txBody>
        <a:bodyPr vertOverflow="clip" horzOverflow="clip" wrap="square" lIns="0" tIns="0" rIns="0" bIns="0" rtlCol="0" anchor="t">
          <a:spAutoFit/>
        </a:bodyPr>
        <a:lstStyle/>
        <a:p>
          <a:pPr algn="r"/>
          <a:r>
            <a:rPr lang="en-AU" sz="1000" b="1" dirty="0">
              <a:solidFill>
                <a:schemeClr val="bg1"/>
              </a:solidFill>
              <a:latin typeface="+mj-lt"/>
            </a:rPr>
            <a:t>Statistics Section</a:t>
          </a:r>
          <a:br>
            <a:rPr lang="en-AU" sz="1000" b="1" dirty="0">
              <a:solidFill>
                <a:schemeClr val="bg1"/>
              </a:solidFill>
              <a:latin typeface="+mj-lt"/>
            </a:rPr>
          </a:br>
          <a:r>
            <a:rPr lang="en-AU" sz="1000" b="1" dirty="0">
              <a:solidFill>
                <a:schemeClr val="bg1"/>
              </a:solidFill>
              <a:latin typeface="+mj-lt"/>
            </a:rPr>
            <a:t>Trade &amp; Investment Economics Branch</a:t>
          </a:r>
        </a:p>
        <a:p>
          <a:pPr algn="r"/>
          <a:r>
            <a:rPr lang="en-AU" sz="1000" b="1" dirty="0">
              <a:solidFill>
                <a:schemeClr val="bg1"/>
              </a:solidFill>
              <a:latin typeface="+mj-lt"/>
            </a:rPr>
            <a:t>Office of the Chief Economist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39</xdr:row>
      <xdr:rowOff>0</xdr:rowOff>
    </xdr:from>
    <xdr:to>
      <xdr:col>11</xdr:col>
      <xdr:colOff>619125</xdr:colOff>
      <xdr:row>54</xdr:row>
      <xdr:rowOff>133349</xdr:rowOff>
    </xdr:to>
    <xdr:graphicFrame macro="">
      <xdr:nvGraphicFramePr>
        <xdr:cNvPr id="3" name="Chart 5" descr="Pie chart showing percentage share of Australia's imports of primary products, STM (excl nickel), ETM, other goods (incl gold), services and BOP adjustment" title="AUSTRALIA'S TRADE BY LEVEL OF PROCESSING - IMPORT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5</xdr:col>
      <xdr:colOff>28574</xdr:colOff>
      <xdr:row>54</xdr:row>
      <xdr:rowOff>133349</xdr:rowOff>
    </xdr:to>
    <xdr:graphicFrame macro="">
      <xdr:nvGraphicFramePr>
        <xdr:cNvPr id="4" name="Chart 5" descr="Pie chart showing percentage share of Australia's imports of primary products, STM (excl nickel), ETM, other goods (incl gold), services and BOP adjustment" title="AUSTRALIA'S TRADE BY LEVEL OF PROCESSING - IMPORT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9524</xdr:rowOff>
    </xdr:from>
    <xdr:to>
      <xdr:col>6</xdr:col>
      <xdr:colOff>9525</xdr:colOff>
      <xdr:row>57</xdr:row>
      <xdr:rowOff>102870</xdr:rowOff>
    </xdr:to>
    <xdr:graphicFrame macro="">
      <xdr:nvGraphicFramePr>
        <xdr:cNvPr id="2" name="Chart 1" descr="Pie chart showing percentage share of Australia's exports to Americas, East Asia, Europe, Middle East, Oceania &amp; Antarctica and other" title="AUSTRALIA'S MERCHANDISE EXPORTS BY SELECTED REGI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42</xdr:row>
      <xdr:rowOff>9524</xdr:rowOff>
    </xdr:from>
    <xdr:to>
      <xdr:col>12</xdr:col>
      <xdr:colOff>581025</xdr:colOff>
      <xdr:row>57</xdr:row>
      <xdr:rowOff>104774</xdr:rowOff>
    </xdr:to>
    <xdr:graphicFrame macro="">
      <xdr:nvGraphicFramePr>
        <xdr:cNvPr id="3" name="Chart 2" descr="Pie chart showing percentage share of Australia's exports to China, Japan and Republic of Korea" title="AUSTRALIA'S MERCHANDISE EXPORTS BY SELECTED MAJOR MARKET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0.66919</cdr:x>
      <cdr:y>0.79897</cdr:y>
    </cdr:from>
    <cdr:to>
      <cdr:x>0.95198</cdr:x>
      <cdr:y>0.89711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3562" y="1788384"/>
          <a:ext cx="918509" cy="219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900" b="1" i="0" strike="noStrike">
              <a:solidFill>
                <a:schemeClr val="accent3"/>
              </a:solidFill>
              <a:latin typeface="+mj-lt"/>
              <a:cs typeface="Arial"/>
            </a:rPr>
            <a:t>Rep</a:t>
          </a:r>
          <a:r>
            <a:rPr lang="en-AU" sz="900" b="1" i="0" strike="noStrike" baseline="0">
              <a:solidFill>
                <a:schemeClr val="accent3"/>
              </a:solidFill>
              <a:latin typeface="+mj-lt"/>
              <a:cs typeface="Arial"/>
            </a:rPr>
            <a:t> of Korea</a:t>
          </a:r>
          <a:endParaRPr lang="en-AU" sz="900" b="1" i="0" strike="noStrike">
            <a:solidFill>
              <a:schemeClr val="accent3"/>
            </a:solidFill>
            <a:latin typeface="+mj-lt"/>
            <a:cs typeface="Arial"/>
          </a:endParaRPr>
        </a:p>
      </cdr:txBody>
    </cdr:sp>
  </cdr:relSizeAnchor>
  <cdr:relSizeAnchor xmlns:cdr="http://schemas.openxmlformats.org/drawingml/2006/chartDrawing">
    <cdr:from>
      <cdr:x>0.78184</cdr:x>
      <cdr:y>0.13601</cdr:y>
    </cdr:from>
    <cdr:to>
      <cdr:x>0.93818</cdr:x>
      <cdr:y>0.21024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9436" y="304442"/>
          <a:ext cx="507796" cy="166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900" b="1" i="0" strike="noStrike">
              <a:solidFill>
                <a:schemeClr val="accent2"/>
              </a:solidFill>
              <a:latin typeface="+mj-lt"/>
              <a:cs typeface="Arial"/>
            </a:rPr>
            <a:t>China</a:t>
          </a:r>
        </a:p>
      </cdr:txBody>
    </cdr:sp>
  </cdr:relSizeAnchor>
  <cdr:relSizeAnchor xmlns:cdr="http://schemas.openxmlformats.org/drawingml/2006/chartDrawing">
    <cdr:from>
      <cdr:x>0.76811</cdr:x>
      <cdr:y>0.59235</cdr:y>
    </cdr:from>
    <cdr:to>
      <cdr:x>0.95051</cdr:x>
      <cdr:y>0.69586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4832" y="1325901"/>
          <a:ext cx="592440" cy="231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900" b="1" i="0" strike="noStrike">
              <a:solidFill>
                <a:schemeClr val="accent1"/>
              </a:solidFill>
              <a:latin typeface="+mj-lt"/>
              <a:cs typeface="Arial"/>
            </a:rPr>
            <a:t>Japan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41</xdr:row>
      <xdr:rowOff>0</xdr:rowOff>
    </xdr:from>
    <xdr:to>
      <xdr:col>5</xdr:col>
      <xdr:colOff>9526</xdr:colOff>
      <xdr:row>58</xdr:row>
      <xdr:rowOff>0</xdr:rowOff>
    </xdr:to>
    <xdr:graphicFrame macro="">
      <xdr:nvGraphicFramePr>
        <xdr:cNvPr id="2" name="Chart 1" descr="Pie chart showing percentage share of Australia's imports from Americas, East Asia, Europe, Middle East, Oceania &amp; Antarctica and other" title="AUSTRALIA'S MERCHANDISE IMPORTS BY SELECTED REGI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9526</xdr:colOff>
      <xdr:row>41</xdr:row>
      <xdr:rowOff>1</xdr:rowOff>
    </xdr:from>
    <xdr:to>
      <xdr:col>12</xdr:col>
      <xdr:colOff>571501</xdr:colOff>
      <xdr:row>58</xdr:row>
      <xdr:rowOff>0</xdr:rowOff>
    </xdr:to>
    <xdr:graphicFrame macro="">
      <xdr:nvGraphicFramePr>
        <xdr:cNvPr id="3" name="Chart 2" descr="Pie chart showing percentage share of Australia's imports from China, United States, Japan" title="AUSTRALIA'S MERCHANDISE imPORTS BY SELECTED MAJOR SOURCE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0.77124</cdr:x>
      <cdr:y>0.80839</cdr:y>
    </cdr:from>
    <cdr:to>
      <cdr:x>0.94852</cdr:x>
      <cdr:y>0.90283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12366" y="1948073"/>
          <a:ext cx="577498" cy="227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900" b="1" i="0" strike="noStrike">
              <a:solidFill>
                <a:schemeClr val="accent1"/>
              </a:solidFill>
              <a:latin typeface="+mj-lt"/>
              <a:cs typeface="Arial"/>
            </a:rPr>
            <a:t>Japan</a:t>
          </a:r>
        </a:p>
      </cdr:txBody>
    </cdr:sp>
  </cdr:relSizeAnchor>
  <cdr:relSizeAnchor xmlns:cdr="http://schemas.openxmlformats.org/drawingml/2006/chartDrawing">
    <cdr:from>
      <cdr:x>0.25587</cdr:x>
      <cdr:y>0.52255</cdr:y>
    </cdr:from>
    <cdr:to>
      <cdr:x>0.55469</cdr:x>
      <cdr:y>0.62477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3501" y="1259248"/>
          <a:ext cx="973421" cy="246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900" b="1" i="0" strike="noStrike">
              <a:solidFill>
                <a:schemeClr val="accent3"/>
              </a:solidFill>
              <a:latin typeface="+mj-lt"/>
              <a:cs typeface="Arial"/>
            </a:rPr>
            <a:t>United States</a:t>
          </a:r>
        </a:p>
      </cdr:txBody>
    </cdr:sp>
  </cdr:relSizeAnchor>
  <cdr:relSizeAnchor xmlns:cdr="http://schemas.openxmlformats.org/drawingml/2006/chartDrawing">
    <cdr:from>
      <cdr:x>0.78416</cdr:x>
      <cdr:y>0.26492</cdr:y>
    </cdr:from>
    <cdr:to>
      <cdr:x>0.95027</cdr:x>
      <cdr:y>0.37158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4440" y="638402"/>
          <a:ext cx="541112" cy="257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AU" sz="900" b="1" i="0" strike="noStrike">
              <a:solidFill>
                <a:schemeClr val="accent2"/>
              </a:solidFill>
              <a:latin typeface="+mj-lt"/>
              <a:cs typeface="Arial"/>
            </a:rPr>
            <a:t>China</a:t>
          </a:r>
        </a:p>
      </cdr:txBody>
    </cdr:sp>
  </cdr:relSizeAnchor>
</c:userShapes>
</file>

<file path=xl/theme/theme1.xml><?xml version="1.0" encoding="utf-8"?>
<a:theme xmlns:a="http://schemas.openxmlformats.org/drawingml/2006/main" name="DFAT Corporate - Standard">
  <a:themeElements>
    <a:clrScheme name="DFAT Corporate">
      <a:dk1>
        <a:sysClr val="windowText" lastClr="000000"/>
      </a:dk1>
      <a:lt1>
        <a:sysClr val="window" lastClr="FFFFFF"/>
      </a:lt1>
      <a:dk2>
        <a:srgbClr val="495965"/>
      </a:dk2>
      <a:lt2>
        <a:srgbClr val="D8DCDB"/>
      </a:lt2>
      <a:accent1>
        <a:srgbClr val="65C5B4"/>
      </a:accent1>
      <a:accent2>
        <a:srgbClr val="ACD08C"/>
      </a:accent2>
      <a:accent3>
        <a:srgbClr val="D3875F"/>
      </a:accent3>
      <a:accent4>
        <a:srgbClr val="FFF799"/>
      </a:accent4>
      <a:accent5>
        <a:srgbClr val="409F68"/>
      </a:accent5>
      <a:accent6>
        <a:srgbClr val="007C89"/>
      </a:accent6>
      <a:hlink>
        <a:srgbClr val="0000FF"/>
      </a:hlink>
      <a:folHlink>
        <a:srgbClr val="800080"/>
      </a:folHlink>
    </a:clrScheme>
    <a:fontScheme name="DFAT Corporate 1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wrap="square" lIns="0" tIns="0" rIns="0" bIns="0" rtlCol="0">
        <a:spAutoFit/>
      </a:bodyPr>
      <a:lstStyle>
        <a:defPPr>
          <a:defRPr dirty="0"/>
        </a:defPPr>
      </a:lstStyle>
    </a:txDef>
  </a:objectDefaults>
  <a:extraClrSchemeLst/>
  <a:extLst>
    <a:ext uri="{05A4C25C-085E-4340-85A3-A5531E510DB2}">
      <thm15:themeFamily xmlns:thm15="http://schemas.microsoft.com/office/thememl/2012/main" name="DFAT Corporate - Standard" id="{D4BA5EE0-EB14-4FE9-A4E7-2FD97131F639}" vid="{2ACD2008-3A55-4AE1-937A-FE4FB76DD00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A4" sqref="A4"/>
    </sheetView>
  </sheetViews>
  <sheetFormatPr defaultColWidth="8" defaultRowHeight="11.25" x14ac:dyDescent="0.2"/>
  <cols>
    <col min="1" max="1" width="21.375" style="26" customWidth="1"/>
    <col min="2" max="3" width="8.625" style="26" customWidth="1"/>
    <col min="4" max="4" width="0.5" style="26" customWidth="1"/>
    <col min="5" max="5" width="7.75" style="26" customWidth="1"/>
    <col min="6" max="6" width="0.75" style="26" customWidth="1"/>
    <col min="7" max="9" width="8.625" style="26" customWidth="1"/>
    <col min="10" max="10" width="0.5" style="26" customWidth="1"/>
    <col min="11" max="11" width="7.75" style="26" customWidth="1"/>
    <col min="12" max="16384" width="8" style="26"/>
  </cols>
  <sheetData>
    <row r="1" spans="1:11" ht="80.45" customHeight="1" x14ac:dyDescent="0.2"/>
    <row r="2" spans="1:11" ht="9" customHeight="1" x14ac:dyDescent="0.2"/>
    <row r="3" spans="1:11" ht="9" customHeight="1" x14ac:dyDescent="0.2"/>
    <row r="4" spans="1:11" ht="18" customHeight="1" x14ac:dyDescent="0.25">
      <c r="A4" s="89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s="30" customFormat="1" ht="12" customHeight="1" x14ac:dyDescent="0.2">
      <c r="A5" s="27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9" customHeight="1" x14ac:dyDescent="0.2">
      <c r="A6" s="31"/>
    </row>
    <row r="7" spans="1:11" s="60" customFormat="1" ht="13.5" customHeight="1" x14ac:dyDescent="0.2">
      <c r="A7" s="58"/>
      <c r="B7" s="59"/>
      <c r="C7" s="59"/>
      <c r="D7" s="58"/>
      <c r="E7" s="76" t="s">
        <v>2</v>
      </c>
      <c r="F7" s="77"/>
      <c r="G7" s="58"/>
      <c r="H7" s="58"/>
      <c r="I7" s="58"/>
      <c r="J7" s="103"/>
      <c r="K7" s="76" t="s">
        <v>2</v>
      </c>
    </row>
    <row r="8" spans="1:11" s="30" customFormat="1" ht="13.5" customHeight="1" x14ac:dyDescent="0.2">
      <c r="A8" s="61"/>
      <c r="B8" s="79" t="s">
        <v>111</v>
      </c>
      <c r="C8" s="62"/>
      <c r="D8" s="69"/>
      <c r="E8" s="78" t="s">
        <v>136</v>
      </c>
      <c r="F8" s="70"/>
      <c r="G8" s="219" t="s">
        <v>3</v>
      </c>
      <c r="H8" s="220"/>
      <c r="I8" s="220"/>
      <c r="J8" s="71"/>
      <c r="K8" s="78" t="s">
        <v>137</v>
      </c>
    </row>
    <row r="9" spans="1:11" s="60" customFormat="1" ht="13.5" customHeight="1" x14ac:dyDescent="0.25">
      <c r="A9" s="64"/>
      <c r="B9" s="65" t="s">
        <v>130</v>
      </c>
      <c r="C9" s="66" t="s">
        <v>135</v>
      </c>
      <c r="D9" s="72"/>
      <c r="E9" s="67" t="s">
        <v>135</v>
      </c>
      <c r="F9" s="73"/>
      <c r="G9" s="74">
        <v>43928</v>
      </c>
      <c r="H9" s="74">
        <v>43958</v>
      </c>
      <c r="I9" s="74">
        <v>43989</v>
      </c>
      <c r="J9" s="74">
        <v>41153</v>
      </c>
      <c r="K9" s="75">
        <v>43989</v>
      </c>
    </row>
    <row r="10" spans="1:11" s="30" customFormat="1" ht="12" x14ac:dyDescent="0.2">
      <c r="A10" s="80"/>
      <c r="B10" s="81"/>
      <c r="C10" s="81"/>
      <c r="D10" s="81"/>
      <c r="E10" s="81"/>
      <c r="F10" s="82"/>
      <c r="G10" s="83"/>
      <c r="H10" s="83"/>
      <c r="I10" s="83"/>
      <c r="J10" s="83"/>
      <c r="K10" s="81"/>
    </row>
    <row r="11" spans="1:11" s="30" customFormat="1" ht="12" x14ac:dyDescent="0.2">
      <c r="A11" s="84" t="s">
        <v>4</v>
      </c>
      <c r="B11" s="85">
        <v>470742</v>
      </c>
      <c r="C11" s="85">
        <v>476648</v>
      </c>
      <c r="D11" s="85"/>
      <c r="E11" s="86">
        <v>1.2546150545309303</v>
      </c>
      <c r="F11" s="87"/>
      <c r="G11" s="85">
        <v>37478</v>
      </c>
      <c r="H11" s="85">
        <v>34967</v>
      </c>
      <c r="I11" s="85">
        <v>36186</v>
      </c>
      <c r="J11" s="85"/>
      <c r="K11" s="86">
        <v>3.4861440787027789</v>
      </c>
    </row>
    <row r="12" spans="1:11" s="30" customFormat="1" ht="12" x14ac:dyDescent="0.2">
      <c r="A12" s="152" t="s">
        <v>5</v>
      </c>
      <c r="B12" s="153">
        <v>421673</v>
      </c>
      <c r="C12" s="153">
        <v>399241</v>
      </c>
      <c r="D12" s="153"/>
      <c r="E12" s="154">
        <v>-5.3197619956696229</v>
      </c>
      <c r="F12" s="155"/>
      <c r="G12" s="153">
        <v>29614</v>
      </c>
      <c r="H12" s="156">
        <v>27626</v>
      </c>
      <c r="I12" s="153">
        <v>27984</v>
      </c>
      <c r="J12" s="153"/>
      <c r="K12" s="154">
        <v>1.2958806921016475</v>
      </c>
    </row>
    <row r="13" spans="1:11" s="189" customFormat="1" ht="22.5" customHeight="1" x14ac:dyDescent="0.25">
      <c r="A13" s="185" t="s">
        <v>6</v>
      </c>
      <c r="B13" s="186">
        <v>49069</v>
      </c>
      <c r="C13" s="186">
        <v>77407</v>
      </c>
      <c r="D13" s="186"/>
      <c r="E13" s="187" t="s">
        <v>7</v>
      </c>
      <c r="F13" s="188"/>
      <c r="G13" s="186">
        <v>7864</v>
      </c>
      <c r="H13" s="186">
        <v>7341</v>
      </c>
      <c r="I13" s="186">
        <v>8202</v>
      </c>
      <c r="J13" s="186"/>
      <c r="K13" s="187" t="s">
        <v>7</v>
      </c>
    </row>
    <row r="14" spans="1:11" ht="15" customHeight="1" x14ac:dyDescent="0.2">
      <c r="A14" s="33" t="s">
        <v>8</v>
      </c>
    </row>
    <row r="15" spans="1:11" ht="12" customHeight="1" x14ac:dyDescent="0.2">
      <c r="A15" s="33" t="s">
        <v>9</v>
      </c>
    </row>
    <row r="16" spans="1:11" ht="6" customHeight="1" x14ac:dyDescent="0.2"/>
    <row r="17" ht="10.5" customHeight="1" x14ac:dyDescent="0.2"/>
    <row r="18" ht="10.5" customHeight="1" x14ac:dyDescent="0.2"/>
    <row r="19" ht="10.5" customHeight="1" x14ac:dyDescent="0.2"/>
    <row r="20" ht="10.5" customHeight="1" x14ac:dyDescent="0.2"/>
    <row r="21" ht="10.5" customHeight="1" x14ac:dyDescent="0.2"/>
    <row r="22" ht="10.5" customHeight="1" x14ac:dyDescent="0.2"/>
    <row r="23" ht="10.5" customHeight="1" x14ac:dyDescent="0.2"/>
    <row r="24" ht="10.5" customHeight="1" x14ac:dyDescent="0.2"/>
    <row r="25" ht="10.5" customHeight="1" x14ac:dyDescent="0.2"/>
    <row r="26" ht="10.5" customHeight="1" x14ac:dyDescent="0.2"/>
    <row r="27" ht="10.5" customHeight="1" x14ac:dyDescent="0.2"/>
    <row r="28" ht="10.5" customHeight="1" x14ac:dyDescent="0.2"/>
    <row r="29" ht="10.5" customHeight="1" x14ac:dyDescent="0.2"/>
    <row r="31" ht="6" customHeight="1" x14ac:dyDescent="0.2"/>
    <row r="32" ht="10.5" customHeight="1" x14ac:dyDescent="0.2"/>
    <row r="33" ht="10.5" customHeight="1" x14ac:dyDescent="0.2"/>
    <row r="34" ht="10.5" customHeight="1" x14ac:dyDescent="0.2"/>
    <row r="35" ht="10.5" customHeight="1" x14ac:dyDescent="0.2"/>
    <row r="36" ht="10.5" customHeight="1" x14ac:dyDescent="0.2"/>
    <row r="37" ht="10.5" customHeight="1" x14ac:dyDescent="0.2"/>
    <row r="38" ht="10.5" customHeight="1" x14ac:dyDescent="0.2"/>
    <row r="39" ht="10.5" customHeight="1" x14ac:dyDescent="0.2"/>
    <row r="40" ht="10.5" customHeight="1" x14ac:dyDescent="0.2"/>
    <row r="41" ht="10.5" customHeight="1" x14ac:dyDescent="0.2"/>
    <row r="42" ht="10.5" customHeight="1" x14ac:dyDescent="0.2"/>
    <row r="43" ht="10.5" customHeight="1" x14ac:dyDescent="0.2"/>
    <row r="44" ht="10.5" customHeight="1" x14ac:dyDescent="0.2"/>
    <row r="45" ht="10.5" customHeight="1" x14ac:dyDescent="0.2"/>
    <row r="46" ht="6" customHeight="1" x14ac:dyDescent="0.2"/>
    <row r="47" ht="10.5" customHeight="1" x14ac:dyDescent="0.2"/>
    <row r="48" ht="10.5" customHeight="1" x14ac:dyDescent="0.2"/>
    <row r="49" spans="1:11" ht="10.5" customHeight="1" x14ac:dyDescent="0.2"/>
    <row r="50" spans="1:11" ht="10.5" customHeight="1" x14ac:dyDescent="0.2"/>
    <row r="51" spans="1:11" ht="10.5" customHeight="1" x14ac:dyDescent="0.2"/>
    <row r="52" spans="1:11" ht="10.5" customHeight="1" x14ac:dyDescent="0.2"/>
    <row r="53" spans="1:11" ht="10.5" customHeight="1" x14ac:dyDescent="0.2"/>
    <row r="54" spans="1:11" ht="10.5" customHeight="1" x14ac:dyDescent="0.2"/>
    <row r="55" spans="1:11" ht="10.5" customHeight="1" x14ac:dyDescent="0.2"/>
    <row r="56" spans="1:11" ht="10.5" customHeight="1" x14ac:dyDescent="0.2"/>
    <row r="57" spans="1:11" ht="10.5" customHeight="1" x14ac:dyDescent="0.2"/>
    <row r="58" spans="1:11" ht="10.5" customHeight="1" x14ac:dyDescent="0.2"/>
    <row r="59" spans="1:11" ht="10.5" customHeight="1" x14ac:dyDescent="0.2"/>
    <row r="60" spans="1:11" ht="10.5" customHeight="1" x14ac:dyDescent="0.2"/>
    <row r="61" spans="1:11" ht="24" customHeight="1" x14ac:dyDescent="0.2">
      <c r="A61" s="33" t="s">
        <v>10</v>
      </c>
      <c r="I61" s="191"/>
      <c r="K61" s="34" t="s">
        <v>138</v>
      </c>
    </row>
    <row r="62" spans="1:11" x14ac:dyDescent="0.2">
      <c r="K62" s="35"/>
    </row>
  </sheetData>
  <mergeCells count="1">
    <mergeCell ref="G8:I8"/>
  </mergeCells>
  <pageMargins left="0.78740157480314965" right="0.78740157480314965" top="0.59055118110236227" bottom="0.78740157480314965" header="0.31496062992125984" footer="0.31496062992125984"/>
  <pageSetup paperSize="9" orientation="portrait" useFirstPageNumber="1" r:id="rId1"/>
  <headerFooter>
    <oddFooter>&amp;R&amp;"+,Regular"&amp;9Page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topLeftCell="A13" workbookViewId="0"/>
  </sheetViews>
  <sheetFormatPr defaultColWidth="8" defaultRowHeight="12" x14ac:dyDescent="0.2"/>
  <cols>
    <col min="1" max="1" width="2" style="41" customWidth="1"/>
    <col min="2" max="2" width="22.375" style="41" customWidth="1"/>
    <col min="3" max="4" width="8.625" style="41" customWidth="1"/>
    <col min="5" max="5" width="0.5" style="41" customWidth="1"/>
    <col min="6" max="6" width="7.75" style="41" customWidth="1"/>
    <col min="7" max="7" width="0.75" style="41" customWidth="1"/>
    <col min="8" max="10" width="8.625" style="41" customWidth="1"/>
    <col min="11" max="11" width="0.5" style="41" customWidth="1"/>
    <col min="12" max="12" width="8.25" style="41" customWidth="1"/>
    <col min="13" max="13" width="8" style="41"/>
    <col min="14" max="14" width="10.875" style="41" customWidth="1"/>
    <col min="15" max="16" width="7.5" style="41" customWidth="1"/>
    <col min="17" max="17" width="11" style="41" customWidth="1"/>
    <col min="18" max="18" width="8.375" style="41" bestFit="1" customWidth="1"/>
    <col min="19" max="16384" width="8" style="41"/>
  </cols>
  <sheetData>
    <row r="1" spans="1:15" s="38" customFormat="1" ht="18" customHeight="1" x14ac:dyDescent="0.25">
      <c r="A1" s="102" t="s">
        <v>11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 ht="12" customHeight="1" x14ac:dyDescent="0.2">
      <c r="A2" s="36" t="s">
        <v>1</v>
      </c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s="43" customFormat="1" ht="11.25" customHeight="1" x14ac:dyDescent="0.2">
      <c r="A3" s="51"/>
      <c r="B3" s="38"/>
      <c r="C3" s="38"/>
      <c r="D3" s="38"/>
      <c r="E3" s="52"/>
      <c r="F3" s="52"/>
      <c r="G3" s="52"/>
      <c r="H3" s="46"/>
      <c r="I3" s="46"/>
      <c r="J3" s="46"/>
      <c r="K3" s="46"/>
      <c r="L3" s="52"/>
      <c r="M3" s="52"/>
    </row>
    <row r="4" spans="1:15" s="90" customFormat="1" ht="13.5" customHeight="1" x14ac:dyDescent="0.2">
      <c r="A4" s="58"/>
      <c r="B4" s="59"/>
      <c r="C4" s="59"/>
      <c r="D4" s="58"/>
      <c r="E4" s="76"/>
      <c r="F4" s="106" t="s">
        <v>2</v>
      </c>
      <c r="G4" s="108"/>
      <c r="H4" s="58"/>
      <c r="I4" s="58"/>
      <c r="J4" s="58"/>
      <c r="K4" s="103"/>
      <c r="L4" s="76" t="s">
        <v>2</v>
      </c>
    </row>
    <row r="5" spans="1:15" ht="13.5" customHeight="1" x14ac:dyDescent="0.2">
      <c r="A5" s="61"/>
      <c r="B5" s="79"/>
      <c r="C5" s="79" t="s">
        <v>111</v>
      </c>
      <c r="D5" s="69"/>
      <c r="E5" s="63"/>
      <c r="F5" s="107" t="s">
        <v>139</v>
      </c>
      <c r="G5" s="109"/>
      <c r="H5" s="219" t="s">
        <v>3</v>
      </c>
      <c r="I5" s="220"/>
      <c r="J5" s="220"/>
      <c r="K5" s="78"/>
      <c r="L5" s="104" t="s">
        <v>137</v>
      </c>
    </row>
    <row r="6" spans="1:15" s="90" customFormat="1" ht="13.5" customHeight="1" x14ac:dyDescent="0.25">
      <c r="A6" s="64"/>
      <c r="B6" s="65"/>
      <c r="C6" s="196">
        <v>2018</v>
      </c>
      <c r="D6" s="196">
        <v>2019</v>
      </c>
      <c r="E6" s="67"/>
      <c r="F6" s="66">
        <v>2019</v>
      </c>
      <c r="G6" s="110"/>
      <c r="H6" s="74">
        <v>43928</v>
      </c>
      <c r="I6" s="74">
        <v>43958</v>
      </c>
      <c r="J6" s="74">
        <v>43989</v>
      </c>
      <c r="K6" s="75"/>
      <c r="L6" s="105">
        <v>43989</v>
      </c>
    </row>
    <row r="7" spans="1:15" ht="24" customHeight="1" x14ac:dyDescent="0.2">
      <c r="A7" s="111" t="s">
        <v>12</v>
      </c>
      <c r="B7" s="116"/>
      <c r="C7" s="116"/>
      <c r="D7" s="143"/>
      <c r="E7" s="143"/>
      <c r="F7" s="116"/>
      <c r="G7" s="144"/>
      <c r="H7" s="145"/>
      <c r="I7" s="116"/>
      <c r="J7" s="116"/>
      <c r="K7" s="116"/>
      <c r="L7" s="116"/>
    </row>
    <row r="8" spans="1:15" ht="15" customHeight="1" x14ac:dyDescent="0.2">
      <c r="A8" s="117" t="s">
        <v>13</v>
      </c>
      <c r="B8" s="122"/>
      <c r="C8" s="118">
        <v>269831.18865800003</v>
      </c>
      <c r="D8" s="118">
        <v>305794.58443629253</v>
      </c>
      <c r="E8" s="136"/>
      <c r="F8" s="120">
        <v>13.328109310549195</v>
      </c>
      <c r="G8" s="146"/>
      <c r="H8" s="147">
        <v>24732</v>
      </c>
      <c r="I8" s="147">
        <v>23076</v>
      </c>
      <c r="J8" s="147">
        <v>24054</v>
      </c>
      <c r="K8" s="122"/>
      <c r="L8" s="120">
        <v>4.2381695267810642</v>
      </c>
      <c r="M8" s="91"/>
      <c r="O8" s="92"/>
    </row>
    <row r="9" spans="1:15" ht="15" customHeight="1" x14ac:dyDescent="0.2">
      <c r="A9" s="122"/>
      <c r="B9" s="122" t="s">
        <v>14</v>
      </c>
      <c r="C9" s="88">
        <v>14796.733870000002</v>
      </c>
      <c r="D9" s="88">
        <v>13872.182853000002</v>
      </c>
      <c r="E9" s="138"/>
      <c r="F9" s="125">
        <v>-6.2483452437737128</v>
      </c>
      <c r="G9" s="148"/>
      <c r="H9" s="149">
        <v>1408</v>
      </c>
      <c r="I9" s="149">
        <v>1283</v>
      </c>
      <c r="J9" s="149">
        <v>1231</v>
      </c>
      <c r="K9" s="122"/>
      <c r="L9" s="125">
        <v>-4.0530007794232148</v>
      </c>
      <c r="M9" s="91"/>
      <c r="O9" s="92"/>
    </row>
    <row r="10" spans="1:15" x14ac:dyDescent="0.2">
      <c r="A10" s="122"/>
      <c r="B10" s="122" t="s">
        <v>15</v>
      </c>
      <c r="C10" s="88">
        <v>27257.116627999989</v>
      </c>
      <c r="D10" s="88">
        <v>30427.915932292544</v>
      </c>
      <c r="E10" s="138"/>
      <c r="F10" s="125">
        <v>11.63292268792415</v>
      </c>
      <c r="G10" s="148"/>
      <c r="H10" s="149">
        <v>2313</v>
      </c>
      <c r="I10" s="149">
        <v>2264</v>
      </c>
      <c r="J10" s="149">
        <v>2361</v>
      </c>
      <c r="K10" s="122"/>
      <c r="L10" s="125">
        <v>4.2844522968197936</v>
      </c>
      <c r="M10" s="91"/>
      <c r="O10" s="92"/>
    </row>
    <row r="11" spans="1:15" x14ac:dyDescent="0.2">
      <c r="A11" s="122"/>
      <c r="B11" s="122" t="s">
        <v>16</v>
      </c>
      <c r="C11" s="88">
        <v>95208.773317000014</v>
      </c>
      <c r="D11" s="88">
        <v>126789.98578400002</v>
      </c>
      <c r="E11" s="138"/>
      <c r="F11" s="125">
        <v>33.17048562515302</v>
      </c>
      <c r="G11" s="148"/>
      <c r="H11" s="149">
        <v>11190</v>
      </c>
      <c r="I11" s="149">
        <v>11391</v>
      </c>
      <c r="J11" s="149">
        <v>12584</v>
      </c>
      <c r="K11" s="122"/>
      <c r="L11" s="125">
        <v>10.473180581160562</v>
      </c>
      <c r="M11" s="91"/>
      <c r="O11" s="92"/>
    </row>
    <row r="12" spans="1:15" x14ac:dyDescent="0.2">
      <c r="A12" s="122"/>
      <c r="B12" s="122" t="s">
        <v>17</v>
      </c>
      <c r="C12" s="88">
        <v>122309.46737400003</v>
      </c>
      <c r="D12" s="88">
        <v>126273.68812499999</v>
      </c>
      <c r="E12" s="138"/>
      <c r="F12" s="125">
        <v>3.2411397384947378</v>
      </c>
      <c r="G12" s="148"/>
      <c r="H12" s="149">
        <v>9309</v>
      </c>
      <c r="I12" s="149">
        <v>7716</v>
      </c>
      <c r="J12" s="149">
        <v>7374</v>
      </c>
      <c r="K12" s="122"/>
      <c r="L12" s="125">
        <v>-4.4323483670295474</v>
      </c>
      <c r="M12" s="91"/>
      <c r="O12" s="92"/>
    </row>
    <row r="13" spans="1:15" x14ac:dyDescent="0.2">
      <c r="A13" s="122"/>
      <c r="B13" s="122" t="s">
        <v>18</v>
      </c>
      <c r="C13" s="88">
        <v>10259.097468999997</v>
      </c>
      <c r="D13" s="88">
        <v>8430.8117420000017</v>
      </c>
      <c r="E13" s="138"/>
      <c r="F13" s="125">
        <v>-17.821116648170488</v>
      </c>
      <c r="G13" s="148"/>
      <c r="H13" s="149">
        <v>512</v>
      </c>
      <c r="I13" s="149">
        <v>422</v>
      </c>
      <c r="J13" s="149">
        <v>503</v>
      </c>
      <c r="K13" s="122"/>
      <c r="L13" s="125">
        <v>19.194312796208536</v>
      </c>
      <c r="M13" s="91"/>
      <c r="O13" s="92"/>
    </row>
    <row r="14" spans="1:15" ht="15" customHeight="1" x14ac:dyDescent="0.2">
      <c r="A14" s="117" t="s">
        <v>19</v>
      </c>
      <c r="B14" s="122"/>
      <c r="C14" s="118">
        <v>50124.092977800014</v>
      </c>
      <c r="D14" s="118">
        <v>54636.879517897971</v>
      </c>
      <c r="E14" s="136"/>
      <c r="F14" s="120">
        <v>9.0032283319254844</v>
      </c>
      <c r="G14" s="150"/>
      <c r="H14" s="147">
        <v>3645</v>
      </c>
      <c r="I14" s="147">
        <v>3683</v>
      </c>
      <c r="J14" s="147">
        <v>4167</v>
      </c>
      <c r="K14" s="122"/>
      <c r="L14" s="120">
        <v>13.141460765680151</v>
      </c>
      <c r="M14" s="91"/>
      <c r="O14" s="92"/>
    </row>
    <row r="15" spans="1:15" ht="15" customHeight="1" x14ac:dyDescent="0.2">
      <c r="A15" s="122"/>
      <c r="B15" s="122" t="s">
        <v>20</v>
      </c>
      <c r="C15" s="88">
        <v>16732.859977800013</v>
      </c>
      <c r="D15" s="88">
        <v>16921.76846889799</v>
      </c>
      <c r="E15" s="138"/>
      <c r="F15" s="125">
        <v>1.1289671421897367</v>
      </c>
      <c r="G15" s="148"/>
      <c r="H15" s="149">
        <v>1158</v>
      </c>
      <c r="I15" s="149">
        <v>1124</v>
      </c>
      <c r="J15" s="149">
        <v>1249</v>
      </c>
      <c r="K15" s="122"/>
      <c r="L15" s="125">
        <v>11.120996441281122</v>
      </c>
      <c r="M15" s="91"/>
      <c r="O15" s="92"/>
    </row>
    <row r="16" spans="1:15" x14ac:dyDescent="0.2">
      <c r="A16" s="122"/>
      <c r="B16" s="122" t="s">
        <v>21</v>
      </c>
      <c r="C16" s="88">
        <v>33391.232999999993</v>
      </c>
      <c r="D16" s="88">
        <v>37715.111048999977</v>
      </c>
      <c r="E16" s="138"/>
      <c r="F16" s="125">
        <v>12.94914161750178</v>
      </c>
      <c r="G16" s="148"/>
      <c r="H16" s="149">
        <v>2487</v>
      </c>
      <c r="I16" s="149">
        <v>2560</v>
      </c>
      <c r="J16" s="149">
        <v>2918</v>
      </c>
      <c r="K16" s="122"/>
      <c r="L16" s="125">
        <v>13.984375</v>
      </c>
      <c r="M16" s="91"/>
      <c r="O16" s="92"/>
    </row>
    <row r="17" spans="1:15" ht="15" customHeight="1" x14ac:dyDescent="0.2">
      <c r="A17" s="117" t="s">
        <v>22</v>
      </c>
      <c r="B17" s="122"/>
      <c r="C17" s="118">
        <v>24662.396211199994</v>
      </c>
      <c r="D17" s="118">
        <v>29377.359611809461</v>
      </c>
      <c r="E17" s="136"/>
      <c r="F17" s="120">
        <v>19.118026327337361</v>
      </c>
      <c r="G17" s="150"/>
      <c r="H17" s="147">
        <v>2514</v>
      </c>
      <c r="I17" s="147">
        <v>2010</v>
      </c>
      <c r="J17" s="147">
        <v>2928</v>
      </c>
      <c r="K17" s="122"/>
      <c r="L17" s="120">
        <v>45.671641791044777</v>
      </c>
      <c r="M17" s="91"/>
      <c r="O17" s="92"/>
    </row>
    <row r="18" spans="1:15" ht="15" customHeight="1" x14ac:dyDescent="0.2">
      <c r="A18" s="117" t="s">
        <v>23</v>
      </c>
      <c r="B18" s="122"/>
      <c r="C18" s="118">
        <v>92891</v>
      </c>
      <c r="D18" s="118">
        <v>102105</v>
      </c>
      <c r="E18" s="136"/>
      <c r="F18" s="120">
        <v>9.9191525551452884</v>
      </c>
      <c r="G18" s="150"/>
      <c r="H18" s="147">
        <v>5773</v>
      </c>
      <c r="I18" s="147">
        <v>5746</v>
      </c>
      <c r="J18" s="147">
        <v>5735</v>
      </c>
      <c r="K18" s="122"/>
      <c r="L18" s="120">
        <v>-0.19143752175426698</v>
      </c>
      <c r="M18" s="91"/>
      <c r="O18" s="92"/>
    </row>
    <row r="19" spans="1:15" s="45" customFormat="1" ht="15" customHeight="1" x14ac:dyDescent="0.2">
      <c r="A19" s="157" t="s">
        <v>24</v>
      </c>
      <c r="B19" s="157"/>
      <c r="C19" s="158">
        <v>850.32215299998643</v>
      </c>
      <c r="D19" s="158">
        <v>770.17643400002271</v>
      </c>
      <c r="E19" s="159"/>
      <c r="F19" s="192" t="s">
        <v>7</v>
      </c>
      <c r="G19" s="160"/>
      <c r="H19" s="161">
        <v>67</v>
      </c>
      <c r="I19" s="161">
        <v>329</v>
      </c>
      <c r="J19" s="161">
        <v>70</v>
      </c>
      <c r="K19" s="157"/>
      <c r="L19" s="192" t="s">
        <v>7</v>
      </c>
      <c r="M19" s="93"/>
      <c r="N19" s="94"/>
      <c r="O19" s="95"/>
    </row>
    <row r="20" spans="1:15" s="184" customFormat="1" ht="15" customHeight="1" x14ac:dyDescent="0.2">
      <c r="A20" s="175" t="s">
        <v>25</v>
      </c>
      <c r="B20" s="176"/>
      <c r="C20" s="177">
        <v>438359</v>
      </c>
      <c r="D20" s="177">
        <v>492684</v>
      </c>
      <c r="E20" s="178"/>
      <c r="F20" s="179">
        <v>12.39281045900735</v>
      </c>
      <c r="G20" s="180"/>
      <c r="H20" s="181">
        <v>36731</v>
      </c>
      <c r="I20" s="181">
        <v>34844</v>
      </c>
      <c r="J20" s="181">
        <v>36954</v>
      </c>
      <c r="K20" s="176"/>
      <c r="L20" s="179">
        <v>6.0555619331879313</v>
      </c>
      <c r="M20" s="182"/>
      <c r="N20" s="183"/>
      <c r="O20" s="183"/>
    </row>
    <row r="21" spans="1:15" ht="24" customHeight="1" x14ac:dyDescent="0.2">
      <c r="A21" s="170" t="s">
        <v>5</v>
      </c>
      <c r="B21" s="171"/>
      <c r="C21" s="172"/>
      <c r="D21" s="171"/>
      <c r="E21" s="171"/>
      <c r="F21" s="173"/>
      <c r="G21" s="174"/>
      <c r="H21" s="171"/>
      <c r="I21" s="171"/>
      <c r="J21" s="171"/>
      <c r="K21" s="171"/>
      <c r="L21" s="173"/>
      <c r="N21" s="68"/>
      <c r="O21" s="92"/>
    </row>
    <row r="22" spans="1:15" ht="15" customHeight="1" x14ac:dyDescent="0.2">
      <c r="A22" s="117" t="s">
        <v>26</v>
      </c>
      <c r="B22" s="122"/>
      <c r="C22" s="118">
        <v>63939.363546999979</v>
      </c>
      <c r="D22" s="118">
        <v>63432.359202999993</v>
      </c>
      <c r="E22" s="136"/>
      <c r="F22" s="120">
        <v>-0.79294555947105039</v>
      </c>
      <c r="G22" s="151"/>
      <c r="H22" s="147">
        <v>3857</v>
      </c>
      <c r="I22" s="147">
        <v>3176</v>
      </c>
      <c r="J22" s="147">
        <v>3669</v>
      </c>
      <c r="K22" s="122"/>
      <c r="L22" s="120">
        <v>15.522670025188916</v>
      </c>
      <c r="O22" s="92"/>
    </row>
    <row r="23" spans="1:15" ht="15" customHeight="1" x14ac:dyDescent="0.2">
      <c r="A23" s="122"/>
      <c r="B23" s="122" t="s">
        <v>14</v>
      </c>
      <c r="C23" s="88">
        <v>2231.8929869999984</v>
      </c>
      <c r="D23" s="88">
        <v>2476.7126649999996</v>
      </c>
      <c r="E23" s="138"/>
      <c r="F23" s="125">
        <v>10.969149481000699</v>
      </c>
      <c r="G23" s="151"/>
      <c r="H23" s="149">
        <v>178</v>
      </c>
      <c r="I23" s="149">
        <v>173</v>
      </c>
      <c r="J23" s="149">
        <v>217</v>
      </c>
      <c r="K23" s="122"/>
      <c r="L23" s="125">
        <v>25.433526011560701</v>
      </c>
      <c r="O23" s="92"/>
    </row>
    <row r="24" spans="1:15" x14ac:dyDescent="0.2">
      <c r="A24" s="122"/>
      <c r="B24" s="122" t="s">
        <v>15</v>
      </c>
      <c r="C24" s="88">
        <v>17354.936038999989</v>
      </c>
      <c r="D24" s="88">
        <v>19161.693445999994</v>
      </c>
      <c r="E24" s="138"/>
      <c r="F24" s="125">
        <v>10.410625558860389</v>
      </c>
      <c r="G24" s="151"/>
      <c r="H24" s="149">
        <v>1746</v>
      </c>
      <c r="I24" s="149">
        <v>1531</v>
      </c>
      <c r="J24" s="149">
        <v>1668</v>
      </c>
      <c r="K24" s="122"/>
      <c r="L24" s="125">
        <v>8.9483997387328458</v>
      </c>
      <c r="O24" s="92"/>
    </row>
    <row r="25" spans="1:15" x14ac:dyDescent="0.2">
      <c r="A25" s="122"/>
      <c r="B25" s="122" t="s">
        <v>16</v>
      </c>
      <c r="C25" s="88">
        <v>1604.9273959999998</v>
      </c>
      <c r="D25" s="88">
        <v>1017.3631399999999</v>
      </c>
      <c r="E25" s="138"/>
      <c r="F25" s="125">
        <v>-36.61002095573923</v>
      </c>
      <c r="G25" s="151"/>
      <c r="H25" s="149">
        <v>74</v>
      </c>
      <c r="I25" s="149">
        <v>113</v>
      </c>
      <c r="J25" s="149">
        <v>57</v>
      </c>
      <c r="K25" s="122"/>
      <c r="L25" s="125">
        <v>-49.557522123893804</v>
      </c>
      <c r="O25" s="92"/>
    </row>
    <row r="26" spans="1:15" x14ac:dyDescent="0.2">
      <c r="A26" s="122"/>
      <c r="B26" s="122" t="s">
        <v>27</v>
      </c>
      <c r="C26" s="88">
        <v>40618.034219999994</v>
      </c>
      <c r="D26" s="88">
        <v>38910.756521999996</v>
      </c>
      <c r="E26" s="138"/>
      <c r="F26" s="125">
        <v>-4.2032504299761229</v>
      </c>
      <c r="G26" s="151"/>
      <c r="H26" s="149">
        <v>1712</v>
      </c>
      <c r="I26" s="149">
        <v>1222</v>
      </c>
      <c r="J26" s="149">
        <v>1561</v>
      </c>
      <c r="K26" s="122"/>
      <c r="L26" s="125">
        <v>27.741407528641588</v>
      </c>
      <c r="O26" s="92"/>
    </row>
    <row r="27" spans="1:15" x14ac:dyDescent="0.2">
      <c r="A27" s="122"/>
      <c r="B27" s="122" t="s">
        <v>18</v>
      </c>
      <c r="C27" s="88">
        <v>2129.572905</v>
      </c>
      <c r="D27" s="88">
        <v>1865.833429999999</v>
      </c>
      <c r="E27" s="138"/>
      <c r="F27" s="125">
        <v>-12.384618266919631</v>
      </c>
      <c r="G27" s="151"/>
      <c r="H27" s="149">
        <v>148</v>
      </c>
      <c r="I27" s="149">
        <v>136</v>
      </c>
      <c r="J27" s="149">
        <v>166</v>
      </c>
      <c r="K27" s="122"/>
      <c r="L27" s="125">
        <v>22.058823529411768</v>
      </c>
      <c r="O27" s="92"/>
    </row>
    <row r="28" spans="1:15" ht="15" customHeight="1" x14ac:dyDescent="0.2">
      <c r="A28" s="117" t="s">
        <v>19</v>
      </c>
      <c r="B28" s="122"/>
      <c r="C28" s="118">
        <v>227366.22405600006</v>
      </c>
      <c r="D28" s="118">
        <v>232137.15158299994</v>
      </c>
      <c r="E28" s="136"/>
      <c r="F28" s="120">
        <v>2.0983448824944304</v>
      </c>
      <c r="G28" s="151"/>
      <c r="H28" s="147">
        <v>19159</v>
      </c>
      <c r="I28" s="147">
        <v>17250</v>
      </c>
      <c r="J28" s="147">
        <v>18583</v>
      </c>
      <c r="K28" s="122"/>
      <c r="L28" s="120">
        <v>7.7275362318840735</v>
      </c>
      <c r="O28" s="92"/>
    </row>
    <row r="29" spans="1:15" ht="15" customHeight="1" x14ac:dyDescent="0.2">
      <c r="A29" s="122"/>
      <c r="B29" s="122" t="s">
        <v>28</v>
      </c>
      <c r="C29" s="88">
        <v>15481.465145000004</v>
      </c>
      <c r="D29" s="88">
        <v>15446.425484999994</v>
      </c>
      <c r="E29" s="138"/>
      <c r="F29" s="125">
        <v>-0.22633297089019777</v>
      </c>
      <c r="G29" s="151"/>
      <c r="H29" s="149">
        <v>1750</v>
      </c>
      <c r="I29" s="149">
        <v>1664</v>
      </c>
      <c r="J29" s="149">
        <v>1693</v>
      </c>
      <c r="K29" s="122"/>
      <c r="L29" s="125">
        <v>1.7427884615384528</v>
      </c>
      <c r="O29" s="92"/>
    </row>
    <row r="30" spans="1:15" x14ac:dyDescent="0.2">
      <c r="A30" s="122"/>
      <c r="B30" s="122" t="s">
        <v>21</v>
      </c>
      <c r="C30" s="88">
        <v>211884.75891100001</v>
      </c>
      <c r="D30" s="88">
        <v>216690.72609799996</v>
      </c>
      <c r="E30" s="138"/>
      <c r="F30" s="125">
        <v>2.2681986244317898</v>
      </c>
      <c r="G30" s="151"/>
      <c r="H30" s="149">
        <v>17409</v>
      </c>
      <c r="I30" s="149">
        <v>15586</v>
      </c>
      <c r="J30" s="149">
        <v>16890</v>
      </c>
      <c r="K30" s="122"/>
      <c r="L30" s="125">
        <v>8.3664827409213274</v>
      </c>
      <c r="O30" s="92"/>
    </row>
    <row r="31" spans="1:15" ht="15" customHeight="1" x14ac:dyDescent="0.2">
      <c r="A31" s="117" t="s">
        <v>22</v>
      </c>
      <c r="B31" s="122"/>
      <c r="C31" s="118">
        <v>12771.470504999999</v>
      </c>
      <c r="D31" s="118">
        <v>12035.706694</v>
      </c>
      <c r="E31" s="136"/>
      <c r="F31" s="120">
        <v>-5.7609952644994848</v>
      </c>
      <c r="G31" s="151"/>
      <c r="H31" s="147">
        <v>937</v>
      </c>
      <c r="I31" s="147">
        <v>1500</v>
      </c>
      <c r="J31" s="147">
        <v>966</v>
      </c>
      <c r="K31" s="122"/>
      <c r="L31" s="120">
        <v>-35.599999999999994</v>
      </c>
      <c r="O31" s="92"/>
    </row>
    <row r="32" spans="1:15" ht="15" customHeight="1" x14ac:dyDescent="0.2">
      <c r="A32" s="117" t="s">
        <v>23</v>
      </c>
      <c r="B32" s="122"/>
      <c r="C32" s="118">
        <v>98213</v>
      </c>
      <c r="D32" s="118">
        <v>103412</v>
      </c>
      <c r="E32" s="136"/>
      <c r="F32" s="120">
        <v>5.2935965707187478</v>
      </c>
      <c r="G32" s="151"/>
      <c r="H32" s="147">
        <v>3862</v>
      </c>
      <c r="I32" s="147">
        <v>3824</v>
      </c>
      <c r="J32" s="147">
        <v>3842</v>
      </c>
      <c r="K32" s="122"/>
      <c r="L32" s="120">
        <v>0.47071129707111936</v>
      </c>
      <c r="O32" s="92"/>
    </row>
    <row r="33" spans="1:20" ht="15" customHeight="1" x14ac:dyDescent="0.2">
      <c r="A33" s="157" t="s">
        <v>24</v>
      </c>
      <c r="B33" s="162"/>
      <c r="C33" s="158">
        <v>13105.941891999944</v>
      </c>
      <c r="D33" s="158">
        <v>13894.782520000095</v>
      </c>
      <c r="E33" s="159"/>
      <c r="F33" s="192" t="s">
        <v>7</v>
      </c>
      <c r="G33" s="163"/>
      <c r="H33" s="158">
        <v>962</v>
      </c>
      <c r="I33" s="158">
        <v>1108</v>
      </c>
      <c r="J33" s="158">
        <v>1194</v>
      </c>
      <c r="K33" s="162"/>
      <c r="L33" s="192" t="s">
        <v>7</v>
      </c>
      <c r="O33" s="92"/>
    </row>
    <row r="34" spans="1:20" s="184" customFormat="1" ht="15" customHeight="1" x14ac:dyDescent="0.2">
      <c r="A34" s="175" t="s">
        <v>29</v>
      </c>
      <c r="B34" s="176"/>
      <c r="C34" s="177">
        <v>415396</v>
      </c>
      <c r="D34" s="177">
        <v>424912</v>
      </c>
      <c r="E34" s="178"/>
      <c r="F34" s="179">
        <v>2.2908261032845729</v>
      </c>
      <c r="G34" s="180"/>
      <c r="H34" s="181">
        <v>28777</v>
      </c>
      <c r="I34" s="181">
        <v>26858</v>
      </c>
      <c r="J34" s="181">
        <v>28254</v>
      </c>
      <c r="K34" s="176"/>
      <c r="L34" s="179">
        <v>5.1977064561769168</v>
      </c>
      <c r="M34" s="182"/>
      <c r="N34" s="183"/>
      <c r="O34" s="183"/>
    </row>
    <row r="35" spans="1:20" ht="14.25" customHeight="1" x14ac:dyDescent="0.2">
      <c r="A35" s="47" t="s">
        <v>30</v>
      </c>
    </row>
    <row r="36" spans="1:20" ht="11.25" customHeight="1" x14ac:dyDescent="0.2">
      <c r="A36" s="48" t="s">
        <v>140</v>
      </c>
      <c r="O36" s="97"/>
      <c r="P36" s="96"/>
    </row>
    <row r="37" spans="1:20" ht="11.25" customHeight="1" x14ac:dyDescent="0.2">
      <c r="A37" s="47" t="s">
        <v>31</v>
      </c>
      <c r="O37" s="97"/>
      <c r="P37" s="97"/>
    </row>
    <row r="38" spans="1:20" ht="11.25" customHeight="1" x14ac:dyDescent="0.2">
      <c r="A38" s="47" t="s">
        <v>107</v>
      </c>
    </row>
    <row r="39" spans="1:20" ht="11.25" customHeight="1" x14ac:dyDescent="0.2">
      <c r="A39" s="49" t="s">
        <v>112</v>
      </c>
    </row>
    <row r="41" spans="1:20" x14ac:dyDescent="0.2">
      <c r="N41" s="210"/>
      <c r="O41" s="210"/>
      <c r="P41" s="210"/>
      <c r="Q41" s="210"/>
      <c r="R41" s="210"/>
      <c r="S41" s="210"/>
      <c r="T41" s="210"/>
    </row>
    <row r="42" spans="1:20" x14ac:dyDescent="0.2">
      <c r="N42" s="211"/>
      <c r="O42" s="210"/>
      <c r="P42" s="210"/>
      <c r="Q42" s="210"/>
      <c r="R42" s="210"/>
      <c r="S42" s="210"/>
      <c r="T42" s="210"/>
    </row>
    <row r="43" spans="1:20" x14ac:dyDescent="0.2">
      <c r="N43" s="210" t="s">
        <v>32</v>
      </c>
      <c r="O43" s="212"/>
      <c r="P43" s="212"/>
      <c r="Q43" s="212"/>
      <c r="R43" s="210"/>
      <c r="S43" s="210"/>
      <c r="T43" s="210"/>
    </row>
    <row r="44" spans="1:20" x14ac:dyDescent="0.2">
      <c r="N44" s="210"/>
      <c r="O44" s="210"/>
      <c r="P44" s="213"/>
      <c r="Q44" s="213"/>
      <c r="R44" s="213"/>
      <c r="S44" s="213"/>
      <c r="T44" s="210"/>
    </row>
    <row r="45" spans="1:20" x14ac:dyDescent="0.2">
      <c r="N45" s="210"/>
      <c r="O45" s="214" t="s">
        <v>12</v>
      </c>
      <c r="P45" s="213" t="s">
        <v>33</v>
      </c>
      <c r="Q45" s="213"/>
      <c r="R45" s="215" t="s">
        <v>5</v>
      </c>
      <c r="S45" s="213" t="s">
        <v>33</v>
      </c>
      <c r="T45" s="210"/>
    </row>
    <row r="46" spans="1:20" x14ac:dyDescent="0.2">
      <c r="N46" s="210"/>
      <c r="O46" s="210"/>
      <c r="P46" s="210"/>
      <c r="Q46" s="213"/>
      <c r="R46" s="210"/>
      <c r="S46" s="213"/>
      <c r="T46" s="210"/>
    </row>
    <row r="47" spans="1:20" x14ac:dyDescent="0.2">
      <c r="N47" s="210" t="s">
        <v>13</v>
      </c>
      <c r="O47" s="216">
        <v>305794.58443629253</v>
      </c>
      <c r="P47" s="217">
        <v>62.067082437483769</v>
      </c>
      <c r="Q47" s="217" t="s">
        <v>26</v>
      </c>
      <c r="R47" s="218">
        <v>63432.359202999993</v>
      </c>
      <c r="S47" s="217">
        <v>14.928352035950972</v>
      </c>
      <c r="T47" s="210"/>
    </row>
    <row r="48" spans="1:20" x14ac:dyDescent="0.2">
      <c r="N48" s="210" t="s">
        <v>20</v>
      </c>
      <c r="O48" s="216">
        <v>16921.76846889799</v>
      </c>
      <c r="P48" s="217">
        <v>3.4346088910737897</v>
      </c>
      <c r="Q48" s="210" t="s">
        <v>28</v>
      </c>
      <c r="R48" s="218">
        <v>15446.425484999994</v>
      </c>
      <c r="S48" s="217">
        <v>3.63520575672139</v>
      </c>
      <c r="T48" s="210"/>
    </row>
    <row r="49" spans="10:20" x14ac:dyDescent="0.2">
      <c r="N49" s="210" t="s">
        <v>21</v>
      </c>
      <c r="O49" s="216">
        <v>37715.111048999977</v>
      </c>
      <c r="P49" s="217">
        <v>7.655030617799639</v>
      </c>
      <c r="Q49" s="210" t="s">
        <v>21</v>
      </c>
      <c r="R49" s="218">
        <v>216690.72609799996</v>
      </c>
      <c r="S49" s="217">
        <v>50.996612498117244</v>
      </c>
      <c r="T49" s="210"/>
    </row>
    <row r="50" spans="10:20" x14ac:dyDescent="0.2">
      <c r="N50" s="210" t="s">
        <v>22</v>
      </c>
      <c r="O50" s="216">
        <v>29377.359611809461</v>
      </c>
      <c r="P50" s="217">
        <v>5.9627184182578414</v>
      </c>
      <c r="Q50" s="210" t="s">
        <v>22</v>
      </c>
      <c r="R50" s="218">
        <v>12035.706694</v>
      </c>
      <c r="S50" s="217">
        <v>2.8325174845615093</v>
      </c>
      <c r="T50" s="210"/>
    </row>
    <row r="51" spans="10:20" x14ac:dyDescent="0.2">
      <c r="N51" s="210" t="s">
        <v>23</v>
      </c>
      <c r="O51" s="216">
        <v>102105</v>
      </c>
      <c r="P51" s="217">
        <v>20.724237036315365</v>
      </c>
      <c r="Q51" s="210" t="s">
        <v>23</v>
      </c>
      <c r="R51" s="218">
        <v>103412</v>
      </c>
      <c r="S51" s="217">
        <v>24.337274541552134</v>
      </c>
      <c r="T51" s="210"/>
    </row>
    <row r="52" spans="10:20" x14ac:dyDescent="0.2">
      <c r="N52" s="210" t="s">
        <v>34</v>
      </c>
      <c r="O52" s="216">
        <v>770.17643400005181</v>
      </c>
      <c r="P52" s="217">
        <v>0.1563225990695967</v>
      </c>
      <c r="Q52" s="210" t="s">
        <v>34</v>
      </c>
      <c r="R52" s="218">
        <v>13894.782520000095</v>
      </c>
      <c r="S52" s="217">
        <v>3.2700376830967577</v>
      </c>
      <c r="T52" s="210"/>
    </row>
    <row r="53" spans="10:20" x14ac:dyDescent="0.2">
      <c r="N53" s="210" t="s">
        <v>35</v>
      </c>
      <c r="O53" s="216">
        <v>492684</v>
      </c>
      <c r="P53" s="216"/>
      <c r="Q53" s="210" t="s">
        <v>36</v>
      </c>
      <c r="R53" s="218">
        <v>424912</v>
      </c>
      <c r="S53" s="210"/>
      <c r="T53" s="210"/>
    </row>
    <row r="54" spans="10:20" x14ac:dyDescent="0.2">
      <c r="N54" s="210"/>
      <c r="O54" s="210"/>
      <c r="P54" s="210"/>
      <c r="Q54" s="210"/>
      <c r="R54" s="210"/>
      <c r="S54" s="210"/>
      <c r="T54" s="210"/>
    </row>
    <row r="55" spans="10:20" x14ac:dyDescent="0.2">
      <c r="O55" s="99"/>
      <c r="R55" s="68"/>
    </row>
    <row r="56" spans="10:20" x14ac:dyDescent="0.2">
      <c r="J56" s="98"/>
      <c r="L56" s="101" t="s">
        <v>138</v>
      </c>
    </row>
    <row r="58" spans="10:20" x14ac:dyDescent="0.2">
      <c r="O58" s="100"/>
    </row>
    <row r="60" spans="10:20" ht="24" customHeight="1" x14ac:dyDescent="0.2"/>
  </sheetData>
  <mergeCells count="1">
    <mergeCell ref="H5:J5"/>
  </mergeCells>
  <pageMargins left="0.78740157480314965" right="0.78740157480314965" top="0.78740157480314965" bottom="0.78740157480314965" header="0.31496062992125984" footer="0.31496062992125984"/>
  <pageSetup paperSize="9" firstPageNumber="2" orientation="portrait" useFirstPageNumber="1" r:id="rId1"/>
  <headerFooter>
    <oddFooter>&amp;R&amp;"+,Regular"&amp;9Page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workbookViewId="0"/>
  </sheetViews>
  <sheetFormatPr defaultColWidth="8" defaultRowHeight="12.75" x14ac:dyDescent="0.2"/>
  <cols>
    <col min="1" max="2" width="1.625" style="38" customWidth="1"/>
    <col min="3" max="3" width="21.625" style="38" customWidth="1"/>
    <col min="4" max="4" width="8.625" style="38" customWidth="1"/>
    <col min="5" max="5" width="8.625" style="43" customWidth="1"/>
    <col min="6" max="6" width="0.5" style="43" customWidth="1"/>
    <col min="7" max="7" width="7.75" style="43" customWidth="1"/>
    <col min="8" max="8" width="0.75" style="43" customWidth="1"/>
    <col min="9" max="11" width="8.625" style="43" customWidth="1"/>
    <col min="12" max="12" width="0.5" style="43" customWidth="1"/>
    <col min="13" max="13" width="7.75" style="43" customWidth="1"/>
    <col min="14" max="16384" width="8" style="43"/>
  </cols>
  <sheetData>
    <row r="1" spans="1:13" s="38" customFormat="1" ht="18" customHeight="1" x14ac:dyDescent="0.25">
      <c r="A1" s="102" t="s">
        <v>37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38" customFormat="1" ht="15" customHeight="1" x14ac:dyDescent="0.25">
      <c r="A2" s="102" t="s">
        <v>38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41" customFormat="1" ht="12" customHeight="1" x14ac:dyDescent="0.2">
      <c r="A3" s="36" t="s">
        <v>1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1.25" customHeight="1" x14ac:dyDescent="0.2">
      <c r="A4" s="51"/>
      <c r="E4" s="52"/>
      <c r="F4" s="52"/>
      <c r="G4" s="52"/>
      <c r="H4" s="46"/>
      <c r="I4" s="46"/>
      <c r="J4" s="46"/>
      <c r="K4" s="46"/>
      <c r="L4" s="52"/>
      <c r="M4" s="52"/>
    </row>
    <row r="5" spans="1:13" s="44" customFormat="1" ht="13.5" customHeight="1" x14ac:dyDescent="0.2">
      <c r="A5" s="59"/>
      <c r="B5" s="58"/>
      <c r="C5" s="59"/>
      <c r="D5" s="59"/>
      <c r="E5" s="58"/>
      <c r="F5" s="76"/>
      <c r="G5" s="106" t="s">
        <v>2</v>
      </c>
      <c r="H5" s="108"/>
      <c r="I5" s="58"/>
      <c r="J5" s="58"/>
      <c r="K5" s="58"/>
      <c r="L5" s="103"/>
      <c r="M5" s="76" t="s">
        <v>2</v>
      </c>
    </row>
    <row r="6" spans="1:13" ht="13.5" customHeight="1" x14ac:dyDescent="0.2">
      <c r="A6" s="79" t="s">
        <v>39</v>
      </c>
      <c r="B6" s="61"/>
      <c r="C6" s="79"/>
      <c r="D6" s="79" t="s">
        <v>40</v>
      </c>
      <c r="E6" s="69"/>
      <c r="F6" s="63"/>
      <c r="G6" s="107" t="s">
        <v>139</v>
      </c>
      <c r="H6" s="109"/>
      <c r="I6" s="219" t="s">
        <v>41</v>
      </c>
      <c r="J6" s="220"/>
      <c r="K6" s="220"/>
      <c r="L6" s="78"/>
      <c r="M6" s="104" t="s">
        <v>137</v>
      </c>
    </row>
    <row r="7" spans="1:13" s="44" customFormat="1" ht="13.5" customHeight="1" x14ac:dyDescent="0.25">
      <c r="A7" s="65"/>
      <c r="B7" s="64"/>
      <c r="C7" s="65"/>
      <c r="D7" s="66">
        <v>2018</v>
      </c>
      <c r="E7" s="66">
        <v>2019</v>
      </c>
      <c r="F7" s="67"/>
      <c r="G7" s="66">
        <v>2019</v>
      </c>
      <c r="H7" s="110"/>
      <c r="I7" s="74">
        <v>43928</v>
      </c>
      <c r="J7" s="74">
        <v>43958</v>
      </c>
      <c r="K7" s="74">
        <v>43989</v>
      </c>
      <c r="L7" s="75"/>
      <c r="M7" s="105">
        <v>43989</v>
      </c>
    </row>
    <row r="8" spans="1:13" s="41" customFormat="1" ht="13.5" customHeight="1" x14ac:dyDescent="0.2">
      <c r="A8" s="111" t="s">
        <v>42</v>
      </c>
      <c r="B8" s="111"/>
      <c r="C8" s="111"/>
      <c r="D8" s="112">
        <v>3825.5249939999994</v>
      </c>
      <c r="E8" s="112">
        <v>3281.0496629999998</v>
      </c>
      <c r="F8" s="134"/>
      <c r="G8" s="114">
        <v>-14.232695691544592</v>
      </c>
      <c r="H8" s="135"/>
      <c r="I8" s="134">
        <v>236.559</v>
      </c>
      <c r="J8" s="134">
        <v>199.06800000000001</v>
      </c>
      <c r="K8" s="134">
        <v>154.17500000000001</v>
      </c>
      <c r="L8" s="116"/>
      <c r="M8" s="114">
        <v>-22.551590411316738</v>
      </c>
    </row>
    <row r="9" spans="1:13" s="41" customFormat="1" ht="13.5" customHeight="1" x14ac:dyDescent="0.2">
      <c r="A9" s="117" t="s">
        <v>43</v>
      </c>
      <c r="B9" s="117"/>
      <c r="C9" s="117"/>
      <c r="D9" s="118">
        <v>18322.650442684993</v>
      </c>
      <c r="E9" s="118">
        <v>19896.480912898027</v>
      </c>
      <c r="F9" s="136"/>
      <c r="G9" s="120">
        <v>8.5895349864154582</v>
      </c>
      <c r="H9" s="137"/>
      <c r="I9" s="136">
        <v>2732.2469999999998</v>
      </c>
      <c r="J9" s="136">
        <v>2699.232</v>
      </c>
      <c r="K9" s="136">
        <v>1686.9839999999999</v>
      </c>
      <c r="L9" s="122"/>
      <c r="M9" s="120">
        <v>-37.5013337127005</v>
      </c>
    </row>
    <row r="10" spans="1:13" s="41" customFormat="1" ht="15" customHeight="1" x14ac:dyDescent="0.2">
      <c r="A10" s="122"/>
      <c r="B10" s="122"/>
      <c r="C10" s="122" t="s">
        <v>44</v>
      </c>
      <c r="D10" s="123">
        <v>1912.1876270000007</v>
      </c>
      <c r="E10" s="123">
        <v>2209.7443060000001</v>
      </c>
      <c r="F10" s="138"/>
      <c r="G10" s="125">
        <v>15.561060787054188</v>
      </c>
      <c r="H10" s="139"/>
      <c r="I10" s="138">
        <v>120.67400000000001</v>
      </c>
      <c r="J10" s="138">
        <v>311.64299999999997</v>
      </c>
      <c r="K10" s="138">
        <v>226.86799999999999</v>
      </c>
      <c r="L10" s="122"/>
      <c r="M10" s="125">
        <v>-27.202600411368124</v>
      </c>
    </row>
    <row r="11" spans="1:13" s="41" customFormat="1" ht="12" x14ac:dyDescent="0.2">
      <c r="A11" s="122"/>
      <c r="B11" s="122"/>
      <c r="C11" s="122" t="s">
        <v>45</v>
      </c>
      <c r="D11" s="123">
        <v>13445.864231999998</v>
      </c>
      <c r="E11" s="123">
        <v>15191.738267000002</v>
      </c>
      <c r="F11" s="138"/>
      <c r="G11" s="125">
        <v>12.984468717488411</v>
      </c>
      <c r="H11" s="139"/>
      <c r="I11" s="138">
        <v>2449.7640000000001</v>
      </c>
      <c r="J11" s="138">
        <v>2275.299</v>
      </c>
      <c r="K11" s="138">
        <v>1281.6959999999999</v>
      </c>
      <c r="L11" s="122"/>
      <c r="M11" s="125">
        <v>-43.66911777309268</v>
      </c>
    </row>
    <row r="12" spans="1:13" s="41" customFormat="1" ht="12" x14ac:dyDescent="0.2">
      <c r="A12" s="122"/>
      <c r="B12" s="122"/>
      <c r="C12" s="122" t="s">
        <v>46</v>
      </c>
      <c r="D12" s="123">
        <v>2873.3448726850029</v>
      </c>
      <c r="E12" s="123">
        <v>2391.4754768980038</v>
      </c>
      <c r="F12" s="138"/>
      <c r="G12" s="125">
        <v>-16.770329255211024</v>
      </c>
      <c r="H12" s="139"/>
      <c r="I12" s="138">
        <v>155.71600000000001</v>
      </c>
      <c r="J12" s="138">
        <v>104.497</v>
      </c>
      <c r="K12" s="138">
        <v>170.71100000000001</v>
      </c>
      <c r="L12" s="122"/>
      <c r="M12" s="125">
        <v>63.364498502349363</v>
      </c>
    </row>
    <row r="13" spans="1:13" s="41" customFormat="1" ht="13.5" customHeight="1" x14ac:dyDescent="0.2">
      <c r="A13" s="117" t="s">
        <v>47</v>
      </c>
      <c r="B13" s="117"/>
      <c r="C13" s="117"/>
      <c r="D13" s="128">
        <v>258685.35268800028</v>
      </c>
      <c r="E13" s="128">
        <v>295134.88083300035</v>
      </c>
      <c r="F13" s="136"/>
      <c r="G13" s="120">
        <v>14.090294547508364</v>
      </c>
      <c r="H13" s="137"/>
      <c r="I13" s="136">
        <v>23478.743999999999</v>
      </c>
      <c r="J13" s="136">
        <v>22510.576000000001</v>
      </c>
      <c r="K13" s="136">
        <v>23644.969000000001</v>
      </c>
      <c r="L13" s="122"/>
      <c r="M13" s="120">
        <v>5.0393779350648344</v>
      </c>
    </row>
    <row r="14" spans="1:13" s="41" customFormat="1" ht="15" customHeight="1" x14ac:dyDescent="0.2">
      <c r="A14" s="122"/>
      <c r="B14" s="122"/>
      <c r="C14" s="122" t="s">
        <v>48</v>
      </c>
      <c r="D14" s="123">
        <v>118652.07882899998</v>
      </c>
      <c r="E14" s="123">
        <v>149782.885583</v>
      </c>
      <c r="F14" s="138"/>
      <c r="G14" s="125">
        <v>26.237051268916559</v>
      </c>
      <c r="H14" s="139"/>
      <c r="I14" s="138">
        <v>12792.003000000001</v>
      </c>
      <c r="J14" s="138">
        <v>13544.946</v>
      </c>
      <c r="K14" s="138">
        <v>14554.764999999999</v>
      </c>
      <c r="L14" s="122"/>
      <c r="M14" s="125">
        <v>7.4553194970286256</v>
      </c>
    </row>
    <row r="15" spans="1:13" s="41" customFormat="1" ht="12" x14ac:dyDescent="0.2">
      <c r="A15" s="122"/>
      <c r="B15" s="122"/>
      <c r="C15" s="122" t="s">
        <v>49</v>
      </c>
      <c r="D15" s="123">
        <v>10352.929966000002</v>
      </c>
      <c r="E15" s="123">
        <v>7519.5619800000004</v>
      </c>
      <c r="F15" s="138"/>
      <c r="G15" s="125">
        <v>-27.367788590331912</v>
      </c>
      <c r="H15" s="139"/>
      <c r="I15" s="138">
        <v>286.99200000000002</v>
      </c>
      <c r="J15" s="138">
        <v>355.91300000000001</v>
      </c>
      <c r="K15" s="138">
        <v>260.464</v>
      </c>
      <c r="L15" s="122"/>
      <c r="M15" s="125">
        <v>-26.818070708291074</v>
      </c>
    </row>
    <row r="16" spans="1:13" s="41" customFormat="1" ht="12" x14ac:dyDescent="0.2">
      <c r="A16" s="122"/>
      <c r="B16" s="122"/>
      <c r="C16" s="122" t="s">
        <v>50</v>
      </c>
      <c r="D16" s="123">
        <v>56270.526913000002</v>
      </c>
      <c r="E16" s="123">
        <v>57928.373828000003</v>
      </c>
      <c r="F16" s="138"/>
      <c r="G16" s="125">
        <v>2.9462082655867192</v>
      </c>
      <c r="H16" s="139"/>
      <c r="I16" s="138">
        <v>4135.0140000000001</v>
      </c>
      <c r="J16" s="138">
        <v>3650.7550000000001</v>
      </c>
      <c r="K16" s="138">
        <v>3403.904</v>
      </c>
      <c r="L16" s="122"/>
      <c r="M16" s="125">
        <v>-6.7616424547799028</v>
      </c>
    </row>
    <row r="17" spans="1:13" s="41" customFormat="1" ht="12" x14ac:dyDescent="0.2">
      <c r="A17" s="122"/>
      <c r="B17" s="122"/>
      <c r="C17" s="122" t="s">
        <v>51</v>
      </c>
      <c r="D17" s="123">
        <v>24374.008156</v>
      </c>
      <c r="E17" s="123">
        <v>26012.065618000001</v>
      </c>
      <c r="F17" s="138"/>
      <c r="G17" s="125">
        <v>6.7205092060198126</v>
      </c>
      <c r="H17" s="139"/>
      <c r="I17" s="138">
        <v>2154.1869999999999</v>
      </c>
      <c r="J17" s="138">
        <v>1640.777</v>
      </c>
      <c r="K17" s="138">
        <v>1924.704</v>
      </c>
      <c r="L17" s="122"/>
      <c r="M17" s="125">
        <v>17.30442345303473</v>
      </c>
    </row>
    <row r="18" spans="1:13" s="41" customFormat="1" ht="12" x14ac:dyDescent="0.2">
      <c r="A18" s="122"/>
      <c r="B18" s="122"/>
      <c r="C18" s="122" t="s">
        <v>52</v>
      </c>
      <c r="D18" s="123">
        <v>10689.088676999998</v>
      </c>
      <c r="E18" s="123">
        <v>12788.996755</v>
      </c>
      <c r="F18" s="138"/>
      <c r="G18" s="125">
        <v>19.645342474503295</v>
      </c>
      <c r="H18" s="139"/>
      <c r="I18" s="138">
        <v>1035.2190000000001</v>
      </c>
      <c r="J18" s="138">
        <v>875.654</v>
      </c>
      <c r="K18" s="138">
        <v>990.24400000000003</v>
      </c>
      <c r="L18" s="122"/>
      <c r="M18" s="125">
        <v>13.086218986037878</v>
      </c>
    </row>
    <row r="19" spans="1:13" s="41" customFormat="1" ht="13.5" customHeight="1" x14ac:dyDescent="0.2">
      <c r="A19" s="122"/>
      <c r="B19" s="129" t="s">
        <v>53</v>
      </c>
      <c r="C19" s="122"/>
      <c r="D19" s="130">
        <v>38196.797855999997</v>
      </c>
      <c r="E19" s="131">
        <v>40962.269373999974</v>
      </c>
      <c r="F19" s="140"/>
      <c r="G19" s="125">
        <v>7.240061139223414</v>
      </c>
      <c r="H19" s="141"/>
      <c r="I19" s="140">
        <v>3060.288</v>
      </c>
      <c r="J19" s="140">
        <v>2426.942</v>
      </c>
      <c r="K19" s="140">
        <v>2499.5630000000001</v>
      </c>
      <c r="L19" s="122"/>
      <c r="M19" s="125">
        <v>2.9922841172141688</v>
      </c>
    </row>
    <row r="20" spans="1:13" s="41" customFormat="1" ht="15" customHeight="1" x14ac:dyDescent="0.2">
      <c r="A20" s="122"/>
      <c r="B20" s="122"/>
      <c r="C20" s="122" t="s">
        <v>54</v>
      </c>
      <c r="D20" s="123">
        <v>6808.6965080000009</v>
      </c>
      <c r="E20" s="123">
        <v>6266.3364240000001</v>
      </c>
      <c r="F20" s="138"/>
      <c r="G20" s="125">
        <v>-7.9656962733284615</v>
      </c>
      <c r="H20" s="139"/>
      <c r="I20" s="138">
        <v>484.52</v>
      </c>
      <c r="J20" s="138">
        <v>350.16699999999997</v>
      </c>
      <c r="K20" s="138">
        <v>384.16699999999997</v>
      </c>
      <c r="L20" s="122"/>
      <c r="M20" s="125">
        <v>9.709652822795988</v>
      </c>
    </row>
    <row r="21" spans="1:13" s="41" customFormat="1" ht="12" x14ac:dyDescent="0.2">
      <c r="A21" s="122"/>
      <c r="B21" s="122"/>
      <c r="C21" s="122" t="s">
        <v>55</v>
      </c>
      <c r="D21" s="123">
        <v>7470.7323349999997</v>
      </c>
      <c r="E21" s="123">
        <v>9041.7199660000006</v>
      </c>
      <c r="F21" s="138"/>
      <c r="G21" s="125">
        <v>21.028562670355669</v>
      </c>
      <c r="H21" s="139"/>
      <c r="I21" s="138">
        <v>560.88800000000003</v>
      </c>
      <c r="J21" s="138">
        <v>589.78099999999995</v>
      </c>
      <c r="K21" s="138">
        <v>480.036</v>
      </c>
      <c r="L21" s="122"/>
      <c r="M21" s="125">
        <v>-18.607754403753248</v>
      </c>
    </row>
    <row r="22" spans="1:13" s="41" customFormat="1" ht="12" x14ac:dyDescent="0.2">
      <c r="A22" s="122"/>
      <c r="B22" s="122"/>
      <c r="C22" s="122" t="s">
        <v>56</v>
      </c>
      <c r="D22" s="123">
        <v>2197.8159100000003</v>
      </c>
      <c r="E22" s="123">
        <v>2805.7512529999999</v>
      </c>
      <c r="F22" s="138"/>
      <c r="G22" s="125">
        <v>27.660885528852134</v>
      </c>
      <c r="H22" s="139"/>
      <c r="I22" s="138">
        <v>117.336</v>
      </c>
      <c r="J22" s="138">
        <v>153.57</v>
      </c>
      <c r="K22" s="138">
        <v>148.81100000000001</v>
      </c>
      <c r="L22" s="122"/>
      <c r="M22" s="125">
        <v>-3.0989125480236908</v>
      </c>
    </row>
    <row r="23" spans="1:13" s="41" customFormat="1" ht="12" x14ac:dyDescent="0.2">
      <c r="A23" s="122"/>
      <c r="B23" s="122"/>
      <c r="C23" s="122" t="s">
        <v>57</v>
      </c>
      <c r="D23" s="123">
        <v>9842.4858220000006</v>
      </c>
      <c r="E23" s="123">
        <v>11915.351686</v>
      </c>
      <c r="F23" s="138"/>
      <c r="G23" s="125">
        <v>21.060389636190408</v>
      </c>
      <c r="H23" s="139"/>
      <c r="I23" s="138">
        <v>891.24</v>
      </c>
      <c r="J23" s="138">
        <v>533.274</v>
      </c>
      <c r="K23" s="138">
        <v>504.67200000000003</v>
      </c>
      <c r="L23" s="122"/>
      <c r="M23" s="125">
        <v>-5.3634716862250826</v>
      </c>
    </row>
    <row r="24" spans="1:13" s="41" customFormat="1" ht="12" x14ac:dyDescent="0.2">
      <c r="A24" s="122"/>
      <c r="B24" s="122"/>
      <c r="C24" s="122" t="s">
        <v>58</v>
      </c>
      <c r="D24" s="123">
        <v>6548.3993620000001</v>
      </c>
      <c r="E24" s="123">
        <v>4495.8652179999999</v>
      </c>
      <c r="F24" s="138"/>
      <c r="G24" s="125">
        <v>-31.344058762065458</v>
      </c>
      <c r="H24" s="139"/>
      <c r="I24" s="138">
        <v>366.01299999999998</v>
      </c>
      <c r="J24" s="138">
        <v>258.89</v>
      </c>
      <c r="K24" s="138">
        <v>362.52499999999998</v>
      </c>
      <c r="L24" s="122"/>
      <c r="M24" s="125">
        <v>40.030514890494032</v>
      </c>
    </row>
    <row r="25" spans="1:13" s="41" customFormat="1" ht="13.5" customHeight="1" x14ac:dyDescent="0.2">
      <c r="A25" s="117" t="s">
        <v>59</v>
      </c>
      <c r="B25" s="117"/>
      <c r="C25" s="117"/>
      <c r="D25" s="128">
        <v>20496.834259000036</v>
      </c>
      <c r="E25" s="128">
        <v>31422.917818000042</v>
      </c>
      <c r="F25" s="136"/>
      <c r="G25" s="120">
        <v>53.306200464603108</v>
      </c>
      <c r="H25" s="137"/>
      <c r="I25" s="136">
        <v>1757.8430000000001</v>
      </c>
      <c r="J25" s="136">
        <v>1057.442</v>
      </c>
      <c r="K25" s="136">
        <v>3159.636</v>
      </c>
      <c r="L25" s="122"/>
      <c r="M25" s="120">
        <v>198.7999341807872</v>
      </c>
    </row>
    <row r="26" spans="1:13" s="41" customFormat="1" ht="15" customHeight="1" x14ac:dyDescent="0.2">
      <c r="A26" s="122"/>
      <c r="B26" s="129" t="s">
        <v>132</v>
      </c>
      <c r="C26" s="122"/>
      <c r="D26" s="131">
        <v>12553.140108000018</v>
      </c>
      <c r="E26" s="131">
        <v>12356.512311000008</v>
      </c>
      <c r="F26" s="140"/>
      <c r="G26" s="125">
        <v>-1.5663634382181471</v>
      </c>
      <c r="H26" s="141"/>
      <c r="I26" s="140">
        <v>1225.4359999999999</v>
      </c>
      <c r="J26" s="140">
        <v>680.52099999999996</v>
      </c>
      <c r="K26" s="140">
        <v>764.82500000000005</v>
      </c>
      <c r="L26" s="122"/>
      <c r="M26" s="125">
        <v>12.388155545530566</v>
      </c>
    </row>
    <row r="27" spans="1:13" s="41" customFormat="1" ht="15" customHeight="1" x14ac:dyDescent="0.2">
      <c r="A27" s="122"/>
      <c r="B27" s="122"/>
      <c r="C27" s="122" t="s">
        <v>60</v>
      </c>
      <c r="D27" s="123">
        <v>1635.3088410000003</v>
      </c>
      <c r="E27" s="123">
        <v>1593.4440090000001</v>
      </c>
      <c r="F27" s="138"/>
      <c r="G27" s="125">
        <v>-2.5600566052342515</v>
      </c>
      <c r="H27" s="139"/>
      <c r="I27" s="138">
        <v>60.600999999999999</v>
      </c>
      <c r="J27" s="138">
        <v>66.322999999999993</v>
      </c>
      <c r="K27" s="138">
        <v>53.366999999999997</v>
      </c>
      <c r="L27" s="122"/>
      <c r="M27" s="125">
        <v>-19.53470138564299</v>
      </c>
    </row>
    <row r="28" spans="1:13" s="41" customFormat="1" ht="12" x14ac:dyDescent="0.2">
      <c r="A28" s="122"/>
      <c r="B28" s="122"/>
      <c r="C28" s="122" t="s">
        <v>61</v>
      </c>
      <c r="D28" s="123">
        <v>2724.6585639999998</v>
      </c>
      <c r="E28" s="123">
        <v>3027.204405</v>
      </c>
      <c r="F28" s="138"/>
      <c r="G28" s="125">
        <v>11.103990973307148</v>
      </c>
      <c r="H28" s="139"/>
      <c r="I28" s="138">
        <v>347.452</v>
      </c>
      <c r="J28" s="138">
        <v>316.82</v>
      </c>
      <c r="K28" s="138">
        <v>261.73200000000003</v>
      </c>
      <c r="L28" s="122"/>
      <c r="M28" s="125">
        <v>-17.38779117479956</v>
      </c>
    </row>
    <row r="29" spans="1:13" s="41" customFormat="1" ht="12" x14ac:dyDescent="0.2">
      <c r="A29" s="122"/>
      <c r="B29" s="122"/>
      <c r="C29" s="122" t="s">
        <v>62</v>
      </c>
      <c r="D29" s="123">
        <v>888.14235600000006</v>
      </c>
      <c r="E29" s="123">
        <v>697.05696699999999</v>
      </c>
      <c r="F29" s="138"/>
      <c r="G29" s="125">
        <v>-21.515175772114631</v>
      </c>
      <c r="H29" s="139"/>
      <c r="I29" s="138">
        <v>52.883000000000003</v>
      </c>
      <c r="J29" s="138">
        <v>34.006</v>
      </c>
      <c r="K29" s="138">
        <v>53.451999999999998</v>
      </c>
      <c r="L29" s="122"/>
      <c r="M29" s="125">
        <v>57.184026348291468</v>
      </c>
    </row>
    <row r="30" spans="1:13" s="41" customFormat="1" ht="12" x14ac:dyDescent="0.2">
      <c r="A30" s="122"/>
      <c r="B30" s="122"/>
      <c r="C30" s="122" t="s">
        <v>63</v>
      </c>
      <c r="D30" s="123">
        <v>3604.0169170000004</v>
      </c>
      <c r="E30" s="123">
        <v>3301.8992760000015</v>
      </c>
      <c r="F30" s="138"/>
      <c r="G30" s="125">
        <v>-8.3828030766149482</v>
      </c>
      <c r="H30" s="139"/>
      <c r="I30" s="138">
        <v>437.01600000000002</v>
      </c>
      <c r="J30" s="138">
        <v>101.9</v>
      </c>
      <c r="K30" s="138">
        <v>201.41499999999999</v>
      </c>
      <c r="L30" s="122"/>
      <c r="M30" s="125">
        <v>97.659470068694787</v>
      </c>
    </row>
    <row r="31" spans="1:13" s="41" customFormat="1" ht="12" x14ac:dyDescent="0.2">
      <c r="A31" s="122"/>
      <c r="B31" s="122" t="s">
        <v>64</v>
      </c>
      <c r="D31" s="123">
        <v>5032.8121619999993</v>
      </c>
      <c r="E31" s="123">
        <v>15356.720785</v>
      </c>
      <c r="F31" s="138"/>
      <c r="G31" s="125">
        <v>205.13200752752437</v>
      </c>
      <c r="H31" s="139"/>
      <c r="I31" s="138">
        <v>285.69</v>
      </c>
      <c r="J31" s="138">
        <v>174.65799999999999</v>
      </c>
      <c r="K31" s="138">
        <v>2026.81</v>
      </c>
      <c r="L31" s="122"/>
      <c r="M31" s="125">
        <v>1060.4449839114154</v>
      </c>
    </row>
    <row r="32" spans="1:13" s="41" customFormat="1" ht="13.5" customHeight="1" x14ac:dyDescent="0.2">
      <c r="A32" s="117" t="s">
        <v>65</v>
      </c>
      <c r="B32" s="117"/>
      <c r="C32" s="117"/>
      <c r="D32" s="142">
        <v>9006.9223500000098</v>
      </c>
      <c r="E32" s="128">
        <v>8181.6978720000143</v>
      </c>
      <c r="F32" s="136"/>
      <c r="G32" s="120">
        <v>-9.1621138268167073</v>
      </c>
      <c r="H32" s="137"/>
      <c r="I32" s="136">
        <v>607.52099999999996</v>
      </c>
      <c r="J32" s="136">
        <v>390.303</v>
      </c>
      <c r="K32" s="136">
        <v>527.21900000000005</v>
      </c>
      <c r="L32" s="122"/>
      <c r="M32" s="120">
        <v>35.079412661445105</v>
      </c>
    </row>
    <row r="33" spans="1:29" s="41" customFormat="1" ht="15" customHeight="1" x14ac:dyDescent="0.2">
      <c r="A33" s="122"/>
      <c r="B33" s="122"/>
      <c r="C33" s="122" t="s">
        <v>66</v>
      </c>
      <c r="D33" s="123">
        <v>744.62094899999988</v>
      </c>
      <c r="E33" s="123">
        <v>821.47623299999987</v>
      </c>
      <c r="F33" s="138"/>
      <c r="G33" s="125">
        <v>10.32139696085828</v>
      </c>
      <c r="H33" s="139"/>
      <c r="I33" s="138">
        <v>95.844999999999999</v>
      </c>
      <c r="J33" s="138">
        <v>43.35</v>
      </c>
      <c r="K33" s="138">
        <v>49.198</v>
      </c>
      <c r="L33" s="122"/>
      <c r="M33" s="125">
        <v>13.490196078431353</v>
      </c>
    </row>
    <row r="34" spans="1:29" s="41" customFormat="1" ht="13.5" customHeight="1" x14ac:dyDescent="0.2">
      <c r="A34" s="117" t="s">
        <v>67</v>
      </c>
      <c r="B34" s="117"/>
      <c r="C34" s="117"/>
      <c r="D34" s="128">
        <v>13291.301793999985</v>
      </c>
      <c r="E34" s="128">
        <v>14251.906079999966</v>
      </c>
      <c r="F34" s="136"/>
      <c r="G34" s="120">
        <v>7.2273152839973989</v>
      </c>
      <c r="H34" s="137"/>
      <c r="I34" s="136">
        <v>784.38699999999994</v>
      </c>
      <c r="J34" s="136">
        <v>952.16499999999996</v>
      </c>
      <c r="K34" s="136">
        <v>1082.3710000000001</v>
      </c>
      <c r="L34" s="122"/>
      <c r="M34" s="120">
        <v>13.674730745196499</v>
      </c>
    </row>
    <row r="35" spans="1:29" s="41" customFormat="1" ht="15" customHeight="1" x14ac:dyDescent="0.2">
      <c r="A35" s="122"/>
      <c r="B35" s="122"/>
      <c r="C35" s="122" t="s">
        <v>68</v>
      </c>
      <c r="D35" s="123">
        <v>9682.8871030000009</v>
      </c>
      <c r="E35" s="123">
        <v>10290.700557</v>
      </c>
      <c r="F35" s="138"/>
      <c r="G35" s="125">
        <v>6.2771924069184166</v>
      </c>
      <c r="H35" s="139"/>
      <c r="I35" s="138">
        <v>587.03700000000003</v>
      </c>
      <c r="J35" s="138">
        <v>707.19899999999996</v>
      </c>
      <c r="K35" s="138">
        <v>842.47</v>
      </c>
      <c r="L35" s="122"/>
      <c r="M35" s="125">
        <v>19.127713698690201</v>
      </c>
    </row>
    <row r="36" spans="1:29" s="41" customFormat="1" ht="13.5" customHeight="1" x14ac:dyDescent="0.2">
      <c r="A36" s="117" t="s">
        <v>69</v>
      </c>
      <c r="B36" s="117"/>
      <c r="C36" s="117"/>
      <c r="D36" s="128">
        <v>18492.304900000021</v>
      </c>
      <c r="E36" s="128">
        <v>15845.725812999997</v>
      </c>
      <c r="F36" s="136"/>
      <c r="G36" s="120">
        <v>-14.311785909392086</v>
      </c>
      <c r="H36" s="137"/>
      <c r="I36" s="136">
        <v>842.56299999999999</v>
      </c>
      <c r="J36" s="136">
        <v>776.26599999999996</v>
      </c>
      <c r="K36" s="136">
        <v>718.66200000000003</v>
      </c>
      <c r="L36" s="122"/>
      <c r="M36" s="120">
        <v>-7.4206521991172991</v>
      </c>
    </row>
    <row r="37" spans="1:29" s="41" customFormat="1" ht="15" customHeight="1" x14ac:dyDescent="0.2">
      <c r="A37" s="162"/>
      <c r="B37" s="162"/>
      <c r="C37" s="162" t="s">
        <v>70</v>
      </c>
      <c r="D37" s="164">
        <v>16776.570062999999</v>
      </c>
      <c r="E37" s="164">
        <v>14279.891310000001</v>
      </c>
      <c r="F37" s="165"/>
      <c r="G37" s="166">
        <v>-14.881937986277165</v>
      </c>
      <c r="H37" s="167"/>
      <c r="I37" s="165">
        <v>712.07100000000003</v>
      </c>
      <c r="J37" s="165">
        <v>666.23500000000001</v>
      </c>
      <c r="K37" s="165">
        <v>604.41</v>
      </c>
      <c r="L37" s="162"/>
      <c r="M37" s="166">
        <v>-9.27975864372182</v>
      </c>
    </row>
    <row r="38" spans="1:29" s="184" customFormat="1" ht="14.25" customHeight="1" x14ac:dyDescent="0.2">
      <c r="A38" s="175" t="s">
        <v>71</v>
      </c>
      <c r="B38" s="175"/>
      <c r="C38" s="175"/>
      <c r="D38" s="177">
        <v>345468</v>
      </c>
      <c r="E38" s="177">
        <v>390579</v>
      </c>
      <c r="F38" s="178"/>
      <c r="G38" s="179">
        <v>13.05793879606793</v>
      </c>
      <c r="H38" s="190"/>
      <c r="I38" s="178">
        <v>30958</v>
      </c>
      <c r="J38" s="178">
        <v>29098</v>
      </c>
      <c r="K38" s="178">
        <v>31219</v>
      </c>
      <c r="L38" s="176"/>
      <c r="M38" s="179">
        <v>7.2891607670630236</v>
      </c>
    </row>
    <row r="39" spans="1:29" ht="12.75" customHeight="1" x14ac:dyDescent="0.2">
      <c r="A39" s="47" t="s">
        <v>108</v>
      </c>
      <c r="B39" s="53"/>
      <c r="C39" s="47"/>
      <c r="D39" s="4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</row>
    <row r="40" spans="1:29" ht="11.25" customHeight="1" x14ac:dyDescent="0.2">
      <c r="A40" s="53" t="s">
        <v>72</v>
      </c>
      <c r="B40" s="53"/>
      <c r="C40" s="47"/>
      <c r="D40" s="4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</row>
    <row r="41" spans="1:29" ht="11.25" customHeight="1" x14ac:dyDescent="0.2">
      <c r="A41" s="47" t="s">
        <v>73</v>
      </c>
      <c r="B41" s="53"/>
      <c r="C41" s="47"/>
      <c r="D41" s="43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</row>
    <row r="42" spans="1:29" ht="11.25" customHeight="1" x14ac:dyDescent="0.2">
      <c r="A42" s="49" t="s">
        <v>74</v>
      </c>
      <c r="B42" s="4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</row>
    <row r="43" spans="1:29" ht="11.25" customHeight="1" x14ac:dyDescent="0.2">
      <c r="N43" s="197"/>
      <c r="O43" s="197"/>
      <c r="P43" s="197"/>
      <c r="Q43" s="198" t="s">
        <v>33</v>
      </c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</row>
    <row r="44" spans="1:29" ht="11.25" customHeight="1" x14ac:dyDescent="0.2">
      <c r="N44" s="197"/>
      <c r="O44" s="197" t="s">
        <v>43</v>
      </c>
      <c r="P44" s="199">
        <v>19896.480912898027</v>
      </c>
      <c r="Q44" s="208">
        <v>5.0940989947995226</v>
      </c>
      <c r="R44" s="197"/>
      <c r="S44" s="200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</row>
    <row r="45" spans="1:29" ht="11.25" customHeight="1" x14ac:dyDescent="0.2">
      <c r="N45" s="197"/>
      <c r="O45" s="197" t="s">
        <v>47</v>
      </c>
      <c r="P45" s="199">
        <v>295134.88083300035</v>
      </c>
      <c r="Q45" s="208">
        <v>75.563427842510819</v>
      </c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</row>
    <row r="46" spans="1:29" ht="11.25" customHeight="1" x14ac:dyDescent="0.2">
      <c r="N46" s="197"/>
      <c r="O46" s="197" t="s">
        <v>59</v>
      </c>
      <c r="P46" s="199">
        <v>31422.917818000042</v>
      </c>
      <c r="Q46" s="208">
        <v>8.0452143658517326</v>
      </c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</row>
    <row r="47" spans="1:29" ht="11.25" customHeight="1" x14ac:dyDescent="0.2">
      <c r="N47" s="197"/>
      <c r="O47" s="201" t="s">
        <v>75</v>
      </c>
      <c r="P47" s="199">
        <v>8181.6978720000143</v>
      </c>
      <c r="Q47" s="208">
        <v>2.0947613343267339</v>
      </c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</row>
    <row r="48" spans="1:29" ht="11.25" customHeight="1" x14ac:dyDescent="0.2">
      <c r="N48" s="197"/>
      <c r="O48" s="197" t="s">
        <v>67</v>
      </c>
      <c r="P48" s="199">
        <v>14251.906079999966</v>
      </c>
      <c r="Q48" s="208">
        <v>3.6489176530228109</v>
      </c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</row>
    <row r="49" spans="1:29" ht="11.25" customHeight="1" x14ac:dyDescent="0.2">
      <c r="N49" s="197"/>
      <c r="O49" s="197" t="s">
        <v>76</v>
      </c>
      <c r="P49" s="199">
        <v>21691.116484101629</v>
      </c>
      <c r="Q49" s="208">
        <v>5.5535798094883821</v>
      </c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</row>
    <row r="50" spans="1:29" ht="11.25" customHeight="1" x14ac:dyDescent="0.2">
      <c r="N50" s="197"/>
      <c r="O50" s="197"/>
      <c r="P50" s="204" t="s">
        <v>77</v>
      </c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197"/>
    </row>
    <row r="51" spans="1:29" ht="11.25" customHeight="1" x14ac:dyDescent="0.2">
      <c r="N51" s="197"/>
      <c r="O51" s="197"/>
      <c r="P51" s="207">
        <v>43623</v>
      </c>
      <c r="Q51" s="207">
        <v>43653</v>
      </c>
      <c r="R51" s="207">
        <v>43684</v>
      </c>
      <c r="S51" s="207">
        <v>43715</v>
      </c>
      <c r="T51" s="207">
        <v>43745</v>
      </c>
      <c r="U51" s="207">
        <v>43776</v>
      </c>
      <c r="V51" s="207">
        <v>43806</v>
      </c>
      <c r="W51" s="207">
        <v>43837</v>
      </c>
      <c r="X51" s="207">
        <v>43868</v>
      </c>
      <c r="Y51" s="207">
        <v>43897</v>
      </c>
      <c r="Z51" s="207">
        <v>43928</v>
      </c>
      <c r="AA51" s="207">
        <v>43958</v>
      </c>
      <c r="AB51" s="207">
        <v>43989</v>
      </c>
      <c r="AC51" s="209"/>
    </row>
    <row r="52" spans="1:29" ht="11.25" customHeight="1" x14ac:dyDescent="0.2">
      <c r="N52" s="197"/>
      <c r="O52" s="197" t="s">
        <v>48</v>
      </c>
      <c r="P52" s="199">
        <v>14304.171</v>
      </c>
      <c r="Q52" s="199">
        <v>13916.281999999999</v>
      </c>
      <c r="R52" s="199">
        <v>13832.263999999999</v>
      </c>
      <c r="S52" s="199">
        <v>12384.046</v>
      </c>
      <c r="T52" s="199">
        <v>11204.918</v>
      </c>
      <c r="U52" s="199">
        <v>12175.629000000001</v>
      </c>
      <c r="V52" s="199">
        <v>13294.222</v>
      </c>
      <c r="W52" s="199">
        <v>10980.217000000001</v>
      </c>
      <c r="X52" s="199">
        <v>9634.2379999999994</v>
      </c>
      <c r="Y52" s="199">
        <v>12722.089</v>
      </c>
      <c r="Z52" s="199">
        <v>12792.003000000001</v>
      </c>
      <c r="AA52" s="199">
        <v>13544.946</v>
      </c>
      <c r="AB52" s="199">
        <v>14554.764999999999</v>
      </c>
      <c r="AC52" s="197"/>
    </row>
    <row r="53" spans="1:29" ht="11.25" customHeight="1" x14ac:dyDescent="0.2">
      <c r="N53" s="197"/>
      <c r="O53" s="197" t="s">
        <v>50</v>
      </c>
      <c r="P53" s="199">
        <v>4740.4369999999999</v>
      </c>
      <c r="Q53" s="199">
        <v>5249.7039999999997</v>
      </c>
      <c r="R53" s="199">
        <v>4910.08</v>
      </c>
      <c r="S53" s="199">
        <v>4908.7309999999998</v>
      </c>
      <c r="T53" s="199">
        <v>4108.4790000000003</v>
      </c>
      <c r="U53" s="199">
        <v>4485.3710000000001</v>
      </c>
      <c r="V53" s="199">
        <v>4853.5469999999996</v>
      </c>
      <c r="W53" s="199">
        <v>4282.83</v>
      </c>
      <c r="X53" s="199">
        <v>4171.2969999999996</v>
      </c>
      <c r="Y53" s="199">
        <v>4866.366</v>
      </c>
      <c r="Z53" s="199">
        <v>4135.0140000000001</v>
      </c>
      <c r="AA53" s="199">
        <v>3650.7550000000001</v>
      </c>
      <c r="AB53" s="199">
        <v>3403.904</v>
      </c>
      <c r="AC53" s="197"/>
    </row>
    <row r="54" spans="1:29" ht="11.25" customHeight="1" x14ac:dyDescent="0.2">
      <c r="N54" s="197"/>
      <c r="O54" s="197" t="s">
        <v>78</v>
      </c>
      <c r="P54" s="199">
        <v>2226.8760000000002</v>
      </c>
      <c r="Q54" s="199">
        <v>2165.433</v>
      </c>
      <c r="R54" s="199">
        <v>2253.038</v>
      </c>
      <c r="S54" s="199">
        <v>1885.4380000000001</v>
      </c>
      <c r="T54" s="199">
        <v>2300.0419999999999</v>
      </c>
      <c r="U54" s="199">
        <v>2086.6439999999998</v>
      </c>
      <c r="V54" s="199">
        <v>2598.4290000000001</v>
      </c>
      <c r="W54" s="199">
        <v>1999.2829999999999</v>
      </c>
      <c r="X54" s="199">
        <v>1799.4849999999999</v>
      </c>
      <c r="Y54" s="199">
        <v>2240.3980000000001</v>
      </c>
      <c r="Z54" s="199">
        <v>2154.1869999999999</v>
      </c>
      <c r="AA54" s="199">
        <v>1640.777</v>
      </c>
      <c r="AB54" s="199">
        <v>1924.704</v>
      </c>
      <c r="AC54" s="197"/>
    </row>
    <row r="55" spans="1:29" ht="11.25" customHeight="1" x14ac:dyDescent="0.2">
      <c r="N55" s="197"/>
      <c r="O55" s="197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7"/>
    </row>
    <row r="56" spans="1:29" ht="11.25" customHeight="1" x14ac:dyDescent="0.2">
      <c r="N56" s="197"/>
      <c r="O56" s="197"/>
      <c r="P56" s="197"/>
      <c r="Q56" s="19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197"/>
    </row>
    <row r="57" spans="1:29" ht="11.25" customHeight="1" x14ac:dyDescent="0.2">
      <c r="N57" s="197"/>
      <c r="O57" s="197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7"/>
    </row>
    <row r="58" spans="1:29" ht="11.25" customHeight="1" x14ac:dyDescent="0.2"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</row>
    <row r="59" spans="1:29" ht="15" customHeight="1" x14ac:dyDescent="0.2">
      <c r="A59" s="43"/>
      <c r="B59" s="43"/>
      <c r="C59" s="43"/>
      <c r="D59" s="43"/>
      <c r="K59" s="50"/>
      <c r="L59" s="55"/>
      <c r="M59" s="56" t="s">
        <v>138</v>
      </c>
    </row>
  </sheetData>
  <mergeCells count="1">
    <mergeCell ref="I6:K6"/>
  </mergeCells>
  <pageMargins left="0.78740157480314965" right="0.78740157480314965" top="0.78740157480314965" bottom="0.78740157480314965" header="0.31496062992125984" footer="0.31496062992125984"/>
  <pageSetup paperSize="9" firstPageNumber="3" orientation="portrait" useFirstPageNumber="1" r:id="rId1"/>
  <headerFooter>
    <oddFooter>&amp;R&amp;"+,Regular"&amp;9Page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workbookViewId="0"/>
  </sheetViews>
  <sheetFormatPr defaultColWidth="8" defaultRowHeight="11.25" x14ac:dyDescent="0.2"/>
  <cols>
    <col min="1" max="2" width="1.625" style="43" customWidth="1"/>
    <col min="3" max="3" width="21.625" style="43" customWidth="1"/>
    <col min="4" max="5" width="8.625" style="43" customWidth="1"/>
    <col min="6" max="6" width="0.5" style="43" customWidth="1"/>
    <col min="7" max="7" width="7.75" style="43" customWidth="1"/>
    <col min="8" max="8" width="0.75" style="43" customWidth="1"/>
    <col min="9" max="11" width="8.625" style="43" customWidth="1"/>
    <col min="12" max="12" width="0.5" style="43" customWidth="1"/>
    <col min="13" max="13" width="7.75" style="43" customWidth="1"/>
    <col min="14" max="16384" width="8" style="43"/>
  </cols>
  <sheetData>
    <row r="1" spans="1:17" s="38" customFormat="1" ht="18" customHeight="1" x14ac:dyDescent="0.25">
      <c r="A1" s="102" t="s">
        <v>79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s="38" customFormat="1" ht="15" customHeight="1" x14ac:dyDescent="0.25">
      <c r="A2" s="102" t="s">
        <v>80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7" s="41" customFormat="1" ht="12" customHeight="1" x14ac:dyDescent="0.2">
      <c r="A3" s="36" t="s">
        <v>1</v>
      </c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7" ht="11.25" customHeight="1" x14ac:dyDescent="0.2">
      <c r="A4" s="51"/>
      <c r="B4" s="38"/>
      <c r="C4" s="38"/>
      <c r="D4" s="38"/>
      <c r="E4" s="52"/>
      <c r="F4" s="52"/>
      <c r="G4" s="52"/>
      <c r="H4" s="46"/>
      <c r="I4" s="46"/>
      <c r="J4" s="46"/>
      <c r="K4" s="46"/>
      <c r="L4" s="52"/>
      <c r="M4" s="52"/>
    </row>
    <row r="5" spans="1:17" s="44" customFormat="1" ht="13.5" customHeight="1" x14ac:dyDescent="0.2">
      <c r="A5" s="59"/>
      <c r="B5" s="58"/>
      <c r="C5" s="59"/>
      <c r="D5" s="59"/>
      <c r="E5" s="58"/>
      <c r="F5" s="76"/>
      <c r="G5" s="106" t="s">
        <v>2</v>
      </c>
      <c r="H5" s="108"/>
      <c r="I5" s="58"/>
      <c r="J5" s="58"/>
      <c r="K5" s="58"/>
      <c r="L5" s="103"/>
      <c r="M5" s="76" t="s">
        <v>2</v>
      </c>
    </row>
    <row r="6" spans="1:17" ht="13.5" customHeight="1" x14ac:dyDescent="0.2">
      <c r="A6" s="79" t="s">
        <v>81</v>
      </c>
      <c r="B6" s="61"/>
      <c r="C6" s="79"/>
      <c r="D6" s="79" t="s">
        <v>40</v>
      </c>
      <c r="E6" s="69"/>
      <c r="F6" s="63"/>
      <c r="G6" s="107" t="s">
        <v>139</v>
      </c>
      <c r="H6" s="109"/>
      <c r="I6" s="219" t="s">
        <v>3</v>
      </c>
      <c r="J6" s="220"/>
      <c r="K6" s="220"/>
      <c r="L6" s="78"/>
      <c r="M6" s="104" t="s">
        <v>137</v>
      </c>
    </row>
    <row r="7" spans="1:17" s="44" customFormat="1" ht="13.5" customHeight="1" x14ac:dyDescent="0.25">
      <c r="A7" s="65"/>
      <c r="B7" s="64"/>
      <c r="C7" s="65"/>
      <c r="D7" s="66">
        <v>2018</v>
      </c>
      <c r="E7" s="66">
        <v>2019</v>
      </c>
      <c r="F7" s="67"/>
      <c r="G7" s="66">
        <v>2019</v>
      </c>
      <c r="H7" s="110"/>
      <c r="I7" s="74">
        <v>43928</v>
      </c>
      <c r="J7" s="74">
        <v>43958</v>
      </c>
      <c r="K7" s="74">
        <v>43989</v>
      </c>
      <c r="L7" s="75"/>
      <c r="M7" s="105">
        <v>43989</v>
      </c>
    </row>
    <row r="8" spans="1:17" s="41" customFormat="1" ht="13.5" customHeight="1" x14ac:dyDescent="0.2">
      <c r="A8" s="111" t="s">
        <v>42</v>
      </c>
      <c r="B8" s="111"/>
      <c r="C8" s="111"/>
      <c r="D8" s="112">
        <v>4658.050743780007</v>
      </c>
      <c r="E8" s="112">
        <v>3966.3339195199987</v>
      </c>
      <c r="F8" s="113"/>
      <c r="G8" s="114">
        <v>-14.849920327374548</v>
      </c>
      <c r="H8" s="115"/>
      <c r="I8" s="113">
        <v>289.64100000000002</v>
      </c>
      <c r="J8" s="113">
        <v>197.607</v>
      </c>
      <c r="K8" s="113">
        <v>287.43299999999999</v>
      </c>
      <c r="L8" s="116"/>
      <c r="M8" s="114">
        <v>45.456891709301772</v>
      </c>
      <c r="O8" s="92"/>
      <c r="Q8" s="92"/>
    </row>
    <row r="9" spans="1:17" s="41" customFormat="1" ht="13.5" customHeight="1" x14ac:dyDescent="0.2">
      <c r="A9" s="117" t="s">
        <v>43</v>
      </c>
      <c r="B9" s="117"/>
      <c r="C9" s="117"/>
      <c r="D9" s="118">
        <v>41744.741610000092</v>
      </c>
      <c r="E9" s="118">
        <v>46026.030233651429</v>
      </c>
      <c r="F9" s="119"/>
      <c r="G9" s="120">
        <v>10.255875251664605</v>
      </c>
      <c r="H9" s="121"/>
      <c r="I9" s="119">
        <v>3664.701</v>
      </c>
      <c r="J9" s="119">
        <v>3043.4569999999999</v>
      </c>
      <c r="K9" s="119">
        <v>3163.6439999999998</v>
      </c>
      <c r="L9" s="122"/>
      <c r="M9" s="120">
        <v>3.9490290153598266</v>
      </c>
      <c r="O9" s="92"/>
      <c r="Q9" s="92"/>
    </row>
    <row r="10" spans="1:17" s="41" customFormat="1" ht="15" customHeight="1" x14ac:dyDescent="0.2">
      <c r="A10" s="122"/>
      <c r="B10" s="122"/>
      <c r="C10" s="122" t="s">
        <v>44</v>
      </c>
      <c r="D10" s="123">
        <v>2147.0040830000003</v>
      </c>
      <c r="E10" s="123">
        <v>2636.5492249999998</v>
      </c>
      <c r="F10" s="124"/>
      <c r="G10" s="125">
        <v>22.801313974026542</v>
      </c>
      <c r="H10" s="126"/>
      <c r="I10" s="124">
        <v>203.541</v>
      </c>
      <c r="J10" s="124">
        <v>191.995</v>
      </c>
      <c r="K10" s="124">
        <v>252.74199999999999</v>
      </c>
      <c r="L10" s="122"/>
      <c r="M10" s="125">
        <v>31.639886455376427</v>
      </c>
      <c r="O10" s="92"/>
      <c r="Q10" s="92"/>
    </row>
    <row r="11" spans="1:17" s="41" customFormat="1" ht="12" x14ac:dyDescent="0.2">
      <c r="A11" s="122"/>
      <c r="B11" s="122"/>
      <c r="C11" s="122" t="s">
        <v>45</v>
      </c>
      <c r="D11" s="123">
        <v>33249.937878999997</v>
      </c>
      <c r="E11" s="123">
        <v>37198.954398761394</v>
      </c>
      <c r="F11" s="124"/>
      <c r="G11" s="125">
        <v>11.876763602182592</v>
      </c>
      <c r="H11" s="126"/>
      <c r="I11" s="124">
        <v>2952.3150000000001</v>
      </c>
      <c r="J11" s="124">
        <v>2366.9859999999999</v>
      </c>
      <c r="K11" s="124">
        <v>2444.2289999999998</v>
      </c>
      <c r="L11" s="122"/>
      <c r="M11" s="125">
        <v>3.2633484101722559</v>
      </c>
      <c r="O11" s="92"/>
      <c r="Q11" s="92"/>
    </row>
    <row r="12" spans="1:17" s="41" customFormat="1" ht="12" x14ac:dyDescent="0.2">
      <c r="A12" s="122"/>
      <c r="B12" s="122"/>
      <c r="C12" s="122" t="s">
        <v>46</v>
      </c>
      <c r="D12" s="127">
        <v>5845.3545450000001</v>
      </c>
      <c r="E12" s="123">
        <v>5783.7138988899933</v>
      </c>
      <c r="F12" s="124"/>
      <c r="G12" s="125">
        <v>-1.0545236501134525</v>
      </c>
      <c r="H12" s="126"/>
      <c r="I12" s="124">
        <v>470.85599999999999</v>
      </c>
      <c r="J12" s="124">
        <v>465.69099999999997</v>
      </c>
      <c r="K12" s="124">
        <v>439.93799999999999</v>
      </c>
      <c r="L12" s="122"/>
      <c r="M12" s="125">
        <v>-5.5300617791625797</v>
      </c>
      <c r="O12" s="92"/>
      <c r="Q12" s="92"/>
    </row>
    <row r="13" spans="1:17" s="41" customFormat="1" ht="13.5" customHeight="1" x14ac:dyDescent="0.2">
      <c r="A13" s="117" t="s">
        <v>47</v>
      </c>
      <c r="B13" s="117"/>
      <c r="C13" s="117"/>
      <c r="D13" s="128">
        <v>169385.15138536957</v>
      </c>
      <c r="E13" s="128">
        <v>169196.68266179488</v>
      </c>
      <c r="F13" s="119"/>
      <c r="G13" s="120">
        <v>-0.11126637844770926</v>
      </c>
      <c r="H13" s="121"/>
      <c r="I13" s="119">
        <v>13343.644</v>
      </c>
      <c r="J13" s="119">
        <v>12284.931</v>
      </c>
      <c r="K13" s="119">
        <v>12970.107</v>
      </c>
      <c r="L13" s="122"/>
      <c r="M13" s="120">
        <v>5.5773695432233268</v>
      </c>
      <c r="O13" s="92"/>
      <c r="Q13" s="92"/>
    </row>
    <row r="14" spans="1:17" s="41" customFormat="1" ht="15" customHeight="1" x14ac:dyDescent="0.2">
      <c r="A14" s="122"/>
      <c r="B14" s="122"/>
      <c r="C14" s="122" t="s">
        <v>48</v>
      </c>
      <c r="D14" s="123">
        <v>74882.087581</v>
      </c>
      <c r="E14" s="123">
        <v>79491.167054346894</v>
      </c>
      <c r="F14" s="124"/>
      <c r="G14" s="125">
        <v>6.1551161596039066</v>
      </c>
      <c r="H14" s="126"/>
      <c r="I14" s="124">
        <v>7474.7110000000002</v>
      </c>
      <c r="J14" s="124">
        <v>7292.26</v>
      </c>
      <c r="K14" s="124">
        <v>7474.9059999999999</v>
      </c>
      <c r="L14" s="122"/>
      <c r="M14" s="125">
        <v>2.5046556211654405</v>
      </c>
      <c r="O14" s="92"/>
      <c r="Q14" s="92"/>
    </row>
    <row r="15" spans="1:17" s="41" customFormat="1" ht="12" x14ac:dyDescent="0.2">
      <c r="A15" s="122"/>
      <c r="B15" s="122"/>
      <c r="C15" s="122" t="s">
        <v>49</v>
      </c>
      <c r="D15" s="123">
        <v>1011.155355970001</v>
      </c>
      <c r="E15" s="123">
        <v>585.44232288000103</v>
      </c>
      <c r="F15" s="124"/>
      <c r="G15" s="125">
        <v>-42.1016444779263</v>
      </c>
      <c r="H15" s="126"/>
      <c r="I15" s="124">
        <v>112.636</v>
      </c>
      <c r="J15" s="124">
        <v>83.084000000000003</v>
      </c>
      <c r="K15" s="124">
        <v>155.423</v>
      </c>
      <c r="L15" s="122"/>
      <c r="M15" s="125">
        <v>87.067305377690047</v>
      </c>
      <c r="O15" s="92"/>
      <c r="Q15" s="92"/>
    </row>
    <row r="16" spans="1:17" s="41" customFormat="1" ht="12" x14ac:dyDescent="0.2">
      <c r="A16" s="122"/>
      <c r="B16" s="122"/>
      <c r="C16" s="122" t="s">
        <v>50</v>
      </c>
      <c r="D16" s="123">
        <v>22801.554651999999</v>
      </c>
      <c r="E16" s="123">
        <v>21644.938707458499</v>
      </c>
      <c r="F16" s="124"/>
      <c r="G16" s="125">
        <v>-5.072531071648001</v>
      </c>
      <c r="H16" s="126"/>
      <c r="I16" s="124">
        <v>1525.7919999999999</v>
      </c>
      <c r="J16" s="124">
        <v>870.56</v>
      </c>
      <c r="K16" s="124">
        <v>925.39499999999998</v>
      </c>
      <c r="L16" s="122"/>
      <c r="M16" s="125">
        <v>6.29881915089139</v>
      </c>
      <c r="O16" s="92"/>
      <c r="Q16" s="92"/>
    </row>
    <row r="17" spans="1:17" s="41" customFormat="1" ht="12" x14ac:dyDescent="0.2">
      <c r="A17" s="122"/>
      <c r="B17" s="122"/>
      <c r="C17" s="122" t="s">
        <v>51</v>
      </c>
      <c r="D17" s="123">
        <v>13402.046829999999</v>
      </c>
      <c r="E17" s="123">
        <v>12211.32592863995</v>
      </c>
      <c r="F17" s="124"/>
      <c r="G17" s="125">
        <v>-8.8846197634130277</v>
      </c>
      <c r="H17" s="126"/>
      <c r="I17" s="124">
        <v>689.90899999999999</v>
      </c>
      <c r="J17" s="124">
        <v>564.34400000000005</v>
      </c>
      <c r="K17" s="124">
        <v>613.06399999999996</v>
      </c>
      <c r="L17" s="122"/>
      <c r="M17" s="125">
        <v>8.633032334887929</v>
      </c>
      <c r="O17" s="92"/>
      <c r="Q17" s="92"/>
    </row>
    <row r="18" spans="1:17" s="41" customFormat="1" ht="12" x14ac:dyDescent="0.2">
      <c r="A18" s="122"/>
      <c r="B18" s="122"/>
      <c r="C18" s="122" t="s">
        <v>52</v>
      </c>
      <c r="D18" s="123">
        <v>4995.6039890000002</v>
      </c>
      <c r="E18" s="123">
        <v>5459.8690635600406</v>
      </c>
      <c r="F18" s="124"/>
      <c r="G18" s="125">
        <v>9.2934723325212047</v>
      </c>
      <c r="H18" s="126"/>
      <c r="I18" s="124">
        <v>388.86599999999999</v>
      </c>
      <c r="J18" s="124">
        <v>351.85700000000003</v>
      </c>
      <c r="K18" s="124">
        <v>336.19099999999997</v>
      </c>
      <c r="L18" s="122"/>
      <c r="M18" s="125">
        <v>-4.4523769599581868</v>
      </c>
      <c r="O18" s="92"/>
      <c r="Q18" s="92"/>
    </row>
    <row r="19" spans="1:17" s="41" customFormat="1" ht="13.5" customHeight="1" x14ac:dyDescent="0.2">
      <c r="A19" s="122"/>
      <c r="B19" s="129" t="s">
        <v>53</v>
      </c>
      <c r="C19" s="122"/>
      <c r="D19" s="130">
        <v>52239.12291540001</v>
      </c>
      <c r="E19" s="131">
        <v>49745.668751909689</v>
      </c>
      <c r="F19" s="132"/>
      <c r="G19" s="125">
        <v>-4.7731547245316648</v>
      </c>
      <c r="H19" s="133"/>
      <c r="I19" s="132">
        <v>3151.0650000000001</v>
      </c>
      <c r="J19" s="132">
        <v>3103.1329999999998</v>
      </c>
      <c r="K19" s="132">
        <v>3456.529</v>
      </c>
      <c r="L19" s="122"/>
      <c r="M19" s="125">
        <v>11.388361375422846</v>
      </c>
      <c r="O19" s="92"/>
      <c r="Q19" s="92"/>
    </row>
    <row r="20" spans="1:17" s="41" customFormat="1" ht="15" customHeight="1" x14ac:dyDescent="0.2">
      <c r="A20" s="122"/>
      <c r="B20" s="122"/>
      <c r="C20" s="122" t="s">
        <v>54</v>
      </c>
      <c r="D20" s="123">
        <v>4996.6912580000007</v>
      </c>
      <c r="E20" s="123">
        <v>5064.2758493899901</v>
      </c>
      <c r="F20" s="124"/>
      <c r="G20" s="125">
        <v>1.3525869000167461</v>
      </c>
      <c r="H20" s="126"/>
      <c r="I20" s="124">
        <v>343.92</v>
      </c>
      <c r="J20" s="124">
        <v>502.73700000000002</v>
      </c>
      <c r="K20" s="124">
        <v>452.39100000000002</v>
      </c>
      <c r="L20" s="122"/>
      <c r="M20" s="125">
        <v>-10.014381276890305</v>
      </c>
      <c r="O20" s="92"/>
      <c r="Q20" s="92"/>
    </row>
    <row r="21" spans="1:17" s="41" customFormat="1" ht="12" x14ac:dyDescent="0.2">
      <c r="A21" s="122"/>
      <c r="B21" s="122"/>
      <c r="C21" s="122" t="s">
        <v>55</v>
      </c>
      <c r="D21" s="123">
        <v>12936.421344</v>
      </c>
      <c r="E21" s="123">
        <v>10984.585066150019</v>
      </c>
      <c r="F21" s="124"/>
      <c r="G21" s="125">
        <v>-15.087915165620785</v>
      </c>
      <c r="H21" s="126"/>
      <c r="I21" s="124">
        <v>573.59799999999996</v>
      </c>
      <c r="J21" s="124">
        <v>563.93399999999997</v>
      </c>
      <c r="K21" s="124">
        <v>695.93899999999996</v>
      </c>
      <c r="L21" s="122"/>
      <c r="M21" s="125">
        <v>23.407881064096145</v>
      </c>
      <c r="O21" s="92"/>
      <c r="Q21" s="92"/>
    </row>
    <row r="22" spans="1:17" s="41" customFormat="1" ht="12" x14ac:dyDescent="0.2">
      <c r="A22" s="122"/>
      <c r="B22" s="122"/>
      <c r="C22" s="122" t="s">
        <v>56</v>
      </c>
      <c r="D22" s="123">
        <v>716.88418240000112</v>
      </c>
      <c r="E22" s="123">
        <v>698.04624457999989</v>
      </c>
      <c r="F22" s="124"/>
      <c r="G22" s="125">
        <v>-2.6277519134171996</v>
      </c>
      <c r="H22" s="126"/>
      <c r="I22" s="124">
        <v>33.133000000000003</v>
      </c>
      <c r="J22" s="124">
        <v>37.170999999999999</v>
      </c>
      <c r="K22" s="124">
        <v>45.429000000000002</v>
      </c>
      <c r="L22" s="122"/>
      <c r="M22" s="125">
        <v>22.216243846008993</v>
      </c>
      <c r="O22" s="92"/>
      <c r="Q22" s="92"/>
    </row>
    <row r="23" spans="1:17" s="41" customFormat="1" ht="12" x14ac:dyDescent="0.2">
      <c r="A23" s="122"/>
      <c r="B23" s="122"/>
      <c r="C23" s="122" t="s">
        <v>57</v>
      </c>
      <c r="D23" s="123">
        <v>11549.645117000002</v>
      </c>
      <c r="E23" s="123">
        <v>10528.875039999999</v>
      </c>
      <c r="F23" s="124"/>
      <c r="G23" s="125">
        <v>-8.8381077224400997</v>
      </c>
      <c r="H23" s="126"/>
      <c r="I23" s="124">
        <v>572.74400000000003</v>
      </c>
      <c r="J23" s="124">
        <v>448.52699999999999</v>
      </c>
      <c r="K23" s="124">
        <v>647.197</v>
      </c>
      <c r="L23" s="122"/>
      <c r="M23" s="125">
        <v>44.293877514620078</v>
      </c>
      <c r="O23" s="92"/>
      <c r="Q23" s="92"/>
    </row>
    <row r="24" spans="1:17" s="41" customFormat="1" ht="12" x14ac:dyDescent="0.2">
      <c r="A24" s="122"/>
      <c r="B24" s="122"/>
      <c r="C24" s="122" t="s">
        <v>58</v>
      </c>
      <c r="D24" s="123">
        <v>14933.667039</v>
      </c>
      <c r="E24" s="123">
        <v>14877.73772160969</v>
      </c>
      <c r="F24" s="124"/>
      <c r="G24" s="125">
        <v>-0.37451830983138734</v>
      </c>
      <c r="H24" s="126"/>
      <c r="I24" s="124">
        <v>1075.8150000000001</v>
      </c>
      <c r="J24" s="124">
        <v>1033.8879999999999</v>
      </c>
      <c r="K24" s="124">
        <v>955.46900000000005</v>
      </c>
      <c r="L24" s="122"/>
      <c r="M24" s="125">
        <v>-7.5848641245473232</v>
      </c>
      <c r="O24" s="92"/>
      <c r="Q24" s="92"/>
    </row>
    <row r="25" spans="1:17" s="41" customFormat="1" ht="13.5" customHeight="1" x14ac:dyDescent="0.2">
      <c r="A25" s="117" t="s">
        <v>59</v>
      </c>
      <c r="B25" s="117"/>
      <c r="C25" s="117"/>
      <c r="D25" s="128">
        <v>61067.427252219997</v>
      </c>
      <c r="E25" s="128">
        <v>62223.740040389763</v>
      </c>
      <c r="F25" s="119"/>
      <c r="G25" s="120">
        <v>1.8935017245674572</v>
      </c>
      <c r="H25" s="121"/>
      <c r="I25" s="119">
        <v>4668.4780000000001</v>
      </c>
      <c r="J25" s="119">
        <v>4665.6009999999997</v>
      </c>
      <c r="K25" s="119">
        <v>4515.2179999999998</v>
      </c>
      <c r="L25" s="122"/>
      <c r="M25" s="120">
        <v>-3.2232289044862483</v>
      </c>
      <c r="O25" s="92"/>
      <c r="Q25" s="92"/>
    </row>
    <row r="26" spans="1:17" s="41" customFormat="1" ht="15" customHeight="1" x14ac:dyDescent="0.2">
      <c r="A26" s="122"/>
      <c r="B26" s="129" t="s">
        <v>132</v>
      </c>
      <c r="C26" s="122"/>
      <c r="D26" s="130">
        <v>48320.788136459989</v>
      </c>
      <c r="E26" s="131">
        <v>49204.660981989786</v>
      </c>
      <c r="F26" s="132"/>
      <c r="G26" s="125">
        <v>1.8291772125771217</v>
      </c>
      <c r="H26" s="133"/>
      <c r="I26" s="132">
        <v>3750.9989999999998</v>
      </c>
      <c r="J26" s="132">
        <v>3663.6080000000002</v>
      </c>
      <c r="K26" s="132">
        <v>3576.8620000000001</v>
      </c>
      <c r="L26" s="122"/>
      <c r="M26" s="125">
        <v>-2.367775154983832</v>
      </c>
      <c r="O26" s="92"/>
      <c r="Q26" s="92"/>
    </row>
    <row r="27" spans="1:17" s="41" customFormat="1" ht="15" customHeight="1" x14ac:dyDescent="0.2">
      <c r="A27" s="122"/>
      <c r="B27" s="122"/>
      <c r="C27" s="122" t="s">
        <v>60</v>
      </c>
      <c r="D27" s="123">
        <v>5312.2955659999989</v>
      </c>
      <c r="E27" s="123">
        <v>6165.4376265600604</v>
      </c>
      <c r="F27" s="124"/>
      <c r="G27" s="125">
        <v>16.05976267624078</v>
      </c>
      <c r="H27" s="126"/>
      <c r="I27" s="124">
        <v>462.57900000000001</v>
      </c>
      <c r="J27" s="124">
        <v>407.68799999999999</v>
      </c>
      <c r="K27" s="124">
        <v>381.29599999999999</v>
      </c>
      <c r="L27" s="122"/>
      <c r="M27" s="125">
        <v>-6.473577834029939</v>
      </c>
      <c r="O27" s="92"/>
      <c r="Q27" s="92"/>
    </row>
    <row r="28" spans="1:17" s="41" customFormat="1" ht="12" x14ac:dyDescent="0.2">
      <c r="A28" s="122"/>
      <c r="B28" s="122"/>
      <c r="C28" s="122" t="s">
        <v>61</v>
      </c>
      <c r="D28" s="123">
        <v>15035.638917</v>
      </c>
      <c r="E28" s="123">
        <v>14643.40308229979</v>
      </c>
      <c r="F28" s="124"/>
      <c r="G28" s="125">
        <v>-2.6087074640820873</v>
      </c>
      <c r="H28" s="126"/>
      <c r="I28" s="124">
        <v>1161.376</v>
      </c>
      <c r="J28" s="124">
        <v>1175.96</v>
      </c>
      <c r="K28" s="124">
        <v>1007.5890000000001</v>
      </c>
      <c r="L28" s="122"/>
      <c r="M28" s="125">
        <v>-14.317748903023912</v>
      </c>
      <c r="O28" s="92"/>
      <c r="Q28" s="92"/>
    </row>
    <row r="29" spans="1:17" s="41" customFormat="1" ht="12" x14ac:dyDescent="0.2">
      <c r="A29" s="122"/>
      <c r="B29" s="122"/>
      <c r="C29" s="122" t="s">
        <v>62</v>
      </c>
      <c r="D29" s="123">
        <v>7038.2922850000004</v>
      </c>
      <c r="E29" s="123">
        <v>7122.950101989959</v>
      </c>
      <c r="F29" s="124"/>
      <c r="G29" s="125">
        <v>1.2028175807700165</v>
      </c>
      <c r="H29" s="126"/>
      <c r="I29" s="124">
        <v>479.262</v>
      </c>
      <c r="J29" s="124">
        <v>448.803</v>
      </c>
      <c r="K29" s="124">
        <v>511.38499999999999</v>
      </c>
      <c r="L29" s="122"/>
      <c r="M29" s="125">
        <v>13.944202690267218</v>
      </c>
      <c r="O29" s="92"/>
      <c r="Q29" s="92"/>
    </row>
    <row r="30" spans="1:17" s="41" customFormat="1" ht="12" x14ac:dyDescent="0.2">
      <c r="A30" s="122"/>
      <c r="B30" s="122"/>
      <c r="C30" s="122" t="s">
        <v>63</v>
      </c>
      <c r="D30" s="123">
        <v>3021.2903492599999</v>
      </c>
      <c r="E30" s="123">
        <v>3345.10801299999</v>
      </c>
      <c r="F30" s="124"/>
      <c r="G30" s="125">
        <v>10.717859798522909</v>
      </c>
      <c r="H30" s="126"/>
      <c r="I30" s="124">
        <v>212.62799999999999</v>
      </c>
      <c r="J30" s="124">
        <v>223.303</v>
      </c>
      <c r="K30" s="124">
        <v>210.52500000000001</v>
      </c>
      <c r="L30" s="122"/>
      <c r="M30" s="125">
        <v>-5.7222697411140899</v>
      </c>
      <c r="O30" s="92"/>
      <c r="Q30" s="92"/>
    </row>
    <row r="31" spans="1:17" s="41" customFormat="1" ht="12" x14ac:dyDescent="0.2">
      <c r="A31" s="122"/>
      <c r="B31" s="122" t="s">
        <v>64</v>
      </c>
      <c r="D31" s="123">
        <v>7230.4148969999997</v>
      </c>
      <c r="E31" s="123">
        <v>7224.3346293901004</v>
      </c>
      <c r="F31" s="124"/>
      <c r="G31" s="125">
        <v>-8.4092928227690322E-2</v>
      </c>
      <c r="H31" s="126"/>
      <c r="I31" s="124">
        <v>502.45299999999997</v>
      </c>
      <c r="J31" s="124">
        <v>614.26</v>
      </c>
      <c r="K31" s="124">
        <v>443.10399999999998</v>
      </c>
      <c r="L31" s="122"/>
      <c r="M31" s="125">
        <v>-27.863771041578488</v>
      </c>
      <c r="O31" s="92"/>
      <c r="Q31" s="92"/>
    </row>
    <row r="32" spans="1:17" s="41" customFormat="1" ht="13.5" customHeight="1" x14ac:dyDescent="0.2">
      <c r="A32" s="117" t="s">
        <v>65</v>
      </c>
      <c r="B32" s="117"/>
      <c r="C32" s="117"/>
      <c r="D32" s="128">
        <v>5241.7456831099962</v>
      </c>
      <c r="E32" s="128">
        <v>4733.6809623800082</v>
      </c>
      <c r="F32" s="119"/>
      <c r="G32" s="120">
        <v>-9.6926625487970313</v>
      </c>
      <c r="H32" s="121"/>
      <c r="I32" s="119">
        <v>371.24799999999999</v>
      </c>
      <c r="J32" s="119">
        <v>320.49299999999999</v>
      </c>
      <c r="K32" s="119">
        <v>590.73</v>
      </c>
      <c r="L32" s="122"/>
      <c r="M32" s="120">
        <v>84.319158296749066</v>
      </c>
      <c r="O32" s="92"/>
      <c r="Q32" s="92"/>
    </row>
    <row r="33" spans="1:29" s="41" customFormat="1" ht="15" customHeight="1" x14ac:dyDescent="0.2">
      <c r="A33" s="122"/>
      <c r="B33" s="122"/>
      <c r="C33" s="122" t="s">
        <v>66</v>
      </c>
      <c r="D33" s="123">
        <v>599.96188200000006</v>
      </c>
      <c r="E33" s="123">
        <v>520.724424</v>
      </c>
      <c r="F33" s="124"/>
      <c r="G33" s="125">
        <v>-13.207082045922391</v>
      </c>
      <c r="H33" s="126"/>
      <c r="I33" s="124">
        <v>61.494</v>
      </c>
      <c r="J33" s="124">
        <v>69.448999999999998</v>
      </c>
      <c r="K33" s="124">
        <v>236.09800000000001</v>
      </c>
      <c r="L33" s="122"/>
      <c r="M33" s="125">
        <v>239.95881870149321</v>
      </c>
      <c r="O33" s="92"/>
      <c r="Q33" s="92"/>
    </row>
    <row r="34" spans="1:29" s="41" customFormat="1" ht="13.5" customHeight="1" x14ac:dyDescent="0.2">
      <c r="A34" s="117" t="s">
        <v>67</v>
      </c>
      <c r="B34" s="117"/>
      <c r="C34" s="117"/>
      <c r="D34" s="128">
        <v>11714.947362610017</v>
      </c>
      <c r="E34" s="128">
        <v>12142.085654549983</v>
      </c>
      <c r="F34" s="119"/>
      <c r="G34" s="120">
        <v>3.6460965527104463</v>
      </c>
      <c r="H34" s="121"/>
      <c r="I34" s="119">
        <v>900.154</v>
      </c>
      <c r="J34" s="119">
        <v>799.85900000000004</v>
      </c>
      <c r="K34" s="119">
        <v>938.32100000000003</v>
      </c>
      <c r="L34" s="122"/>
      <c r="M34" s="120">
        <v>17.310801028681297</v>
      </c>
      <c r="O34" s="92"/>
      <c r="Q34" s="92"/>
    </row>
    <row r="35" spans="1:29" s="41" customFormat="1" ht="15" customHeight="1" x14ac:dyDescent="0.2">
      <c r="A35" s="122"/>
      <c r="B35" s="122"/>
      <c r="C35" s="122" t="s">
        <v>68</v>
      </c>
      <c r="D35" s="123">
        <v>7878.0065576100096</v>
      </c>
      <c r="E35" s="123">
        <v>7790.5041144499801</v>
      </c>
      <c r="F35" s="124"/>
      <c r="G35" s="125">
        <v>-1.1107180797597067</v>
      </c>
      <c r="H35" s="126"/>
      <c r="I35" s="124">
        <v>586.63900000000001</v>
      </c>
      <c r="J35" s="124">
        <v>478.98200000000003</v>
      </c>
      <c r="K35" s="124">
        <v>663.97699999999998</v>
      </c>
      <c r="L35" s="122"/>
      <c r="M35" s="125">
        <v>38.622536963810717</v>
      </c>
      <c r="O35" s="92"/>
      <c r="Q35" s="92"/>
    </row>
    <row r="36" spans="1:29" s="41" customFormat="1" ht="13.5" customHeight="1" x14ac:dyDescent="0.2">
      <c r="A36" s="117" t="s">
        <v>69</v>
      </c>
      <c r="B36" s="117"/>
      <c r="C36" s="117"/>
      <c r="D36" s="128">
        <v>7043.2568870000014</v>
      </c>
      <c r="E36" s="128">
        <v>6457.530898999994</v>
      </c>
      <c r="F36" s="119"/>
      <c r="G36" s="120">
        <v>-8.3161241652438349</v>
      </c>
      <c r="H36" s="121"/>
      <c r="I36" s="119">
        <v>396.65499999999997</v>
      </c>
      <c r="J36" s="119">
        <v>299.733</v>
      </c>
      <c r="K36" s="119">
        <v>553.15200000000004</v>
      </c>
      <c r="L36" s="122"/>
      <c r="M36" s="120">
        <v>84.54824794066721</v>
      </c>
      <c r="O36" s="92"/>
      <c r="Q36" s="92"/>
    </row>
    <row r="37" spans="1:29" s="41" customFormat="1" ht="15" customHeight="1" x14ac:dyDescent="0.2">
      <c r="A37" s="162"/>
      <c r="B37" s="162"/>
      <c r="C37" s="162" t="s">
        <v>70</v>
      </c>
      <c r="D37" s="164">
        <v>5495.2428739999996</v>
      </c>
      <c r="E37" s="164">
        <v>4670.9942879999981</v>
      </c>
      <c r="F37" s="168"/>
      <c r="G37" s="166">
        <v>-14.999311311604117</v>
      </c>
      <c r="H37" s="169"/>
      <c r="I37" s="168">
        <v>252.62299999999999</v>
      </c>
      <c r="J37" s="168">
        <v>256.08499999999998</v>
      </c>
      <c r="K37" s="168">
        <v>446.51600000000002</v>
      </c>
      <c r="L37" s="162"/>
      <c r="M37" s="166">
        <v>74.362418728156712</v>
      </c>
      <c r="O37" s="92"/>
      <c r="Q37" s="92"/>
    </row>
    <row r="38" spans="1:29" s="184" customFormat="1" ht="14.25" customHeight="1" x14ac:dyDescent="0.2">
      <c r="A38" s="175" t="s">
        <v>82</v>
      </c>
      <c r="B38" s="175"/>
      <c r="C38" s="175"/>
      <c r="D38" s="177">
        <v>317183</v>
      </c>
      <c r="E38" s="177">
        <v>321500</v>
      </c>
      <c r="F38" s="178"/>
      <c r="G38" s="179">
        <v>1.3610439399337224</v>
      </c>
      <c r="H38" s="190"/>
      <c r="I38" s="178">
        <v>24915</v>
      </c>
      <c r="J38" s="178">
        <v>23034</v>
      </c>
      <c r="K38" s="178">
        <v>24412</v>
      </c>
      <c r="L38" s="176"/>
      <c r="M38" s="179">
        <v>5.9824607102544149</v>
      </c>
    </row>
    <row r="39" spans="1:29" ht="12.75" customHeight="1" x14ac:dyDescent="0.2">
      <c r="A39" s="47" t="s">
        <v>109</v>
      </c>
      <c r="B39" s="42"/>
      <c r="J39" s="32"/>
    </row>
    <row r="40" spans="1:29" x14ac:dyDescent="0.2">
      <c r="A40" s="47" t="s">
        <v>110</v>
      </c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</row>
    <row r="41" spans="1:29" x14ac:dyDescent="0.2">
      <c r="A41" s="49" t="s">
        <v>113</v>
      </c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</row>
    <row r="42" spans="1:29" ht="11.25" customHeight="1" x14ac:dyDescent="0.2">
      <c r="O42" s="197"/>
      <c r="P42" s="197"/>
      <c r="Q42" s="198" t="s">
        <v>33</v>
      </c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</row>
    <row r="43" spans="1:29" x14ac:dyDescent="0.2">
      <c r="O43" s="197" t="s">
        <v>43</v>
      </c>
      <c r="P43" s="199">
        <v>46026.030233651429</v>
      </c>
      <c r="Q43" s="200">
        <v>14.316028066454567</v>
      </c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</row>
    <row r="44" spans="1:29" x14ac:dyDescent="0.2">
      <c r="O44" s="197" t="s">
        <v>47</v>
      </c>
      <c r="P44" s="199">
        <v>169196.68266179488</v>
      </c>
      <c r="Q44" s="200">
        <v>52.627272989671816</v>
      </c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</row>
    <row r="45" spans="1:29" x14ac:dyDescent="0.2">
      <c r="O45" s="197" t="s">
        <v>59</v>
      </c>
      <c r="P45" s="199">
        <v>62223.740040389763</v>
      </c>
      <c r="Q45" s="200">
        <v>19.354195969017031</v>
      </c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</row>
    <row r="46" spans="1:29" ht="10.15" customHeight="1" x14ac:dyDescent="0.2">
      <c r="O46" s="201" t="s">
        <v>75</v>
      </c>
      <c r="P46" s="199">
        <v>4733.6809623800082</v>
      </c>
      <c r="Q46" s="200">
        <v>1.4723735497293959</v>
      </c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</row>
    <row r="47" spans="1:29" x14ac:dyDescent="0.2">
      <c r="O47" s="197" t="s">
        <v>67</v>
      </c>
      <c r="P47" s="199">
        <v>12142.085654549983</v>
      </c>
      <c r="Q47" s="200">
        <v>3.7766984928615814</v>
      </c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</row>
    <row r="48" spans="1:29" x14ac:dyDescent="0.2">
      <c r="O48" s="197" t="s">
        <v>76</v>
      </c>
      <c r="P48" s="202">
        <v>27177.780447233934</v>
      </c>
      <c r="Q48" s="203">
        <v>8.4534309322656096</v>
      </c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</row>
    <row r="49" spans="1:29" x14ac:dyDescent="0.2">
      <c r="O49" s="197"/>
      <c r="P49" s="204" t="s">
        <v>77</v>
      </c>
      <c r="Q49" s="205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197"/>
    </row>
    <row r="50" spans="1:29" x14ac:dyDescent="0.2">
      <c r="O50" s="197"/>
      <c r="P50" s="207">
        <v>43623</v>
      </c>
      <c r="Q50" s="207">
        <v>43653</v>
      </c>
      <c r="R50" s="207">
        <v>43684</v>
      </c>
      <c r="S50" s="207">
        <v>43715</v>
      </c>
      <c r="T50" s="207">
        <v>43745</v>
      </c>
      <c r="U50" s="207">
        <v>43776</v>
      </c>
      <c r="V50" s="207">
        <v>43806</v>
      </c>
      <c r="W50" s="207">
        <v>43837</v>
      </c>
      <c r="X50" s="207">
        <v>43868</v>
      </c>
      <c r="Y50" s="207">
        <v>43897</v>
      </c>
      <c r="Z50" s="207">
        <v>43928</v>
      </c>
      <c r="AA50" s="207">
        <v>43958</v>
      </c>
      <c r="AB50" s="207">
        <v>43989</v>
      </c>
      <c r="AC50" s="197"/>
    </row>
    <row r="51" spans="1:29" x14ac:dyDescent="0.2">
      <c r="O51" s="197" t="s">
        <v>48</v>
      </c>
      <c r="P51" s="199">
        <v>5808.81</v>
      </c>
      <c r="Q51" s="199">
        <v>6655.326</v>
      </c>
      <c r="R51" s="199">
        <v>6039.116</v>
      </c>
      <c r="S51" s="199">
        <v>7139.2389999999996</v>
      </c>
      <c r="T51" s="199">
        <v>8098.9210000000003</v>
      </c>
      <c r="U51" s="199">
        <v>7984.8770000000004</v>
      </c>
      <c r="V51" s="199">
        <v>6631.7719999999999</v>
      </c>
      <c r="W51" s="199">
        <v>7178.7179999999998</v>
      </c>
      <c r="X51" s="199">
        <v>4234.6729999999998</v>
      </c>
      <c r="Y51" s="199">
        <v>4686.9070000000002</v>
      </c>
      <c r="Z51" s="199">
        <v>7474.7110000000002</v>
      </c>
      <c r="AA51" s="199">
        <v>7292.26</v>
      </c>
      <c r="AB51" s="199">
        <v>7474.9059999999999</v>
      </c>
      <c r="AC51" s="197"/>
    </row>
    <row r="52" spans="1:29" x14ac:dyDescent="0.2">
      <c r="O52" s="197" t="s">
        <v>45</v>
      </c>
      <c r="P52" s="199">
        <v>2648.3850000000002</v>
      </c>
      <c r="Q52" s="199">
        <v>2683.2240000000002</v>
      </c>
      <c r="R52" s="199">
        <v>3175.4769999999999</v>
      </c>
      <c r="S52" s="199">
        <v>3228.3249999999998</v>
      </c>
      <c r="T52" s="199">
        <v>3088.6869999999999</v>
      </c>
      <c r="U52" s="199">
        <v>3088.0839999999998</v>
      </c>
      <c r="V52" s="199">
        <v>4179.1310000000003</v>
      </c>
      <c r="W52" s="199">
        <v>2812.72</v>
      </c>
      <c r="X52" s="199">
        <v>2533.6309999999999</v>
      </c>
      <c r="Y52" s="199">
        <v>3775.73</v>
      </c>
      <c r="Z52" s="199">
        <v>2952.3150000000001</v>
      </c>
      <c r="AA52" s="199">
        <v>2366.9859999999999</v>
      </c>
      <c r="AB52" s="199">
        <v>2444.2289999999998</v>
      </c>
      <c r="AC52" s="197"/>
    </row>
    <row r="53" spans="1:29" x14ac:dyDescent="0.2">
      <c r="O53" s="197" t="s">
        <v>50</v>
      </c>
      <c r="P53" s="199">
        <v>1853.4639999999999</v>
      </c>
      <c r="Q53" s="199">
        <v>1936.8879999999999</v>
      </c>
      <c r="R53" s="199">
        <v>1772.2560000000001</v>
      </c>
      <c r="S53" s="199">
        <v>1797.914</v>
      </c>
      <c r="T53" s="199">
        <v>2068.366</v>
      </c>
      <c r="U53" s="199">
        <v>1611.702</v>
      </c>
      <c r="V53" s="199">
        <v>1607.537</v>
      </c>
      <c r="W53" s="199">
        <v>1485.1659999999999</v>
      </c>
      <c r="X53" s="199">
        <v>1680.309</v>
      </c>
      <c r="Y53" s="199">
        <v>1862.954</v>
      </c>
      <c r="Z53" s="199">
        <v>1525.7919999999999</v>
      </c>
      <c r="AA53" s="199">
        <v>870.56</v>
      </c>
      <c r="AB53" s="199">
        <v>925.39499999999998</v>
      </c>
      <c r="AC53" s="197"/>
    </row>
    <row r="54" spans="1:29" x14ac:dyDescent="0.2">
      <c r="O54" s="197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7"/>
    </row>
    <row r="55" spans="1:29" x14ac:dyDescent="0.2">
      <c r="O55" s="197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7"/>
    </row>
    <row r="56" spans="1:29" x14ac:dyDescent="0.2">
      <c r="N56" s="57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:29" x14ac:dyDescent="0.2">
      <c r="N57" s="57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9" x14ac:dyDescent="0.2">
      <c r="N58" s="57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1:29" x14ac:dyDescent="0.2">
      <c r="K59" s="50"/>
      <c r="L59" s="55"/>
      <c r="M59" s="56" t="s">
        <v>138</v>
      </c>
      <c r="N59" s="57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1:29" ht="15" customHeight="1" x14ac:dyDescent="0.2"/>
    <row r="62" spans="1:29" ht="10.5" customHeight="1" x14ac:dyDescent="0.2">
      <c r="A62" s="38"/>
      <c r="B62" s="38"/>
      <c r="C62" s="38"/>
      <c r="D62" s="38"/>
      <c r="E62" s="38"/>
    </row>
  </sheetData>
  <mergeCells count="1">
    <mergeCell ref="I6:K6"/>
  </mergeCells>
  <pageMargins left="0.78740157480314965" right="0.78740157480314965" top="0.78740157480314965" bottom="0.78740157480314965" header="0.31496062992125984" footer="0.31496062992125984"/>
  <pageSetup paperSize="9" firstPageNumber="4" orientation="portrait" useFirstPageNumber="1" r:id="rId1"/>
  <headerFooter>
    <oddFooter>&amp;R&amp;"+,Regular"&amp;9Page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zoomScale="115" zoomScaleNormal="115" workbookViewId="0"/>
  </sheetViews>
  <sheetFormatPr defaultColWidth="8" defaultRowHeight="11.25" x14ac:dyDescent="0.2"/>
  <cols>
    <col min="1" max="1" width="36.375" style="2" customWidth="1"/>
    <col min="2" max="6" width="8" style="2"/>
    <col min="7" max="7" width="12.5" style="2" customWidth="1"/>
    <col min="8" max="15" width="8" style="2"/>
    <col min="16" max="16" width="21.875" style="2" customWidth="1"/>
    <col min="17" max="17" width="11.25" style="2" customWidth="1"/>
    <col min="18" max="18" width="10.875" style="2" customWidth="1"/>
    <col min="19" max="16384" width="8" style="2"/>
  </cols>
  <sheetData>
    <row r="1" spans="1:29" ht="12" x14ac:dyDescent="0.2">
      <c r="A1" s="8" t="s">
        <v>83</v>
      </c>
    </row>
    <row r="2" spans="1:29" ht="12" x14ac:dyDescent="0.2">
      <c r="A2" s="8" t="s">
        <v>84</v>
      </c>
    </row>
    <row r="3" spans="1:29" ht="12" x14ac:dyDescent="0.2">
      <c r="A3" s="8" t="s">
        <v>85</v>
      </c>
    </row>
    <row r="4" spans="1:29" ht="12" x14ac:dyDescent="0.2">
      <c r="A4" s="8" t="s">
        <v>86</v>
      </c>
    </row>
    <row r="5" spans="1:29" ht="12" x14ac:dyDescent="0.2">
      <c r="A5" s="8" t="s">
        <v>87</v>
      </c>
    </row>
    <row r="6" spans="1:29" ht="12" x14ac:dyDescent="0.2">
      <c r="A6" s="8" t="s">
        <v>88</v>
      </c>
    </row>
    <row r="7" spans="1:29" x14ac:dyDescent="0.2">
      <c r="A7" s="9" t="s">
        <v>89</v>
      </c>
    </row>
    <row r="8" spans="1:29" ht="12.75" x14ac:dyDescent="0.2">
      <c r="A8" s="1"/>
      <c r="B8" s="7">
        <v>43617</v>
      </c>
      <c r="C8" s="7">
        <v>43647</v>
      </c>
      <c r="D8" s="7">
        <v>43678</v>
      </c>
      <c r="E8" s="7">
        <v>43709</v>
      </c>
      <c r="F8" s="7">
        <v>43739</v>
      </c>
      <c r="G8" s="7">
        <v>43770</v>
      </c>
      <c r="H8" s="7">
        <v>43800</v>
      </c>
      <c r="I8" s="7">
        <v>43831</v>
      </c>
      <c r="J8" s="7">
        <v>43862</v>
      </c>
      <c r="K8" s="7">
        <v>43891</v>
      </c>
      <c r="L8" s="7">
        <v>43922</v>
      </c>
      <c r="M8" s="7">
        <v>43952</v>
      </c>
      <c r="N8" s="7">
        <v>43983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2.75" x14ac:dyDescent="0.2">
      <c r="A9" s="1" t="s">
        <v>90</v>
      </c>
      <c r="B9" s="10">
        <v>7842</v>
      </c>
      <c r="C9" s="10">
        <v>7796</v>
      </c>
      <c r="D9" s="10">
        <v>6644</v>
      </c>
      <c r="E9" s="10">
        <v>5938</v>
      </c>
      <c r="F9" s="10">
        <v>4126</v>
      </c>
      <c r="G9" s="10">
        <v>5681</v>
      </c>
      <c r="H9" s="10">
        <v>4927</v>
      </c>
      <c r="I9" s="10">
        <v>4674</v>
      </c>
      <c r="J9" s="10">
        <v>3926</v>
      </c>
      <c r="K9" s="10">
        <v>10631</v>
      </c>
      <c r="L9" s="10">
        <v>7864</v>
      </c>
      <c r="M9" s="10">
        <v>7341</v>
      </c>
      <c r="N9" s="10">
        <v>8202</v>
      </c>
      <c r="P9" s="11"/>
      <c r="Q9" s="5"/>
      <c r="R9" s="5"/>
      <c r="S9" s="5"/>
      <c r="U9" s="5"/>
      <c r="Y9" s="5"/>
    </row>
    <row r="10" spans="1:29" ht="12.75" x14ac:dyDescent="0.2">
      <c r="A10" s="1" t="s">
        <v>91</v>
      </c>
      <c r="B10" s="10">
        <v>42523</v>
      </c>
      <c r="C10" s="10">
        <v>43200</v>
      </c>
      <c r="D10" s="10">
        <v>41804</v>
      </c>
      <c r="E10" s="10">
        <v>41915</v>
      </c>
      <c r="F10" s="10">
        <v>40141</v>
      </c>
      <c r="G10" s="10">
        <v>40652</v>
      </c>
      <c r="H10" s="10">
        <v>40608</v>
      </c>
      <c r="I10" s="10">
        <v>39190</v>
      </c>
      <c r="J10" s="10">
        <v>36764</v>
      </c>
      <c r="K10" s="10">
        <v>42084</v>
      </c>
      <c r="L10" s="10">
        <v>37478</v>
      </c>
      <c r="M10" s="10">
        <v>34967</v>
      </c>
      <c r="N10" s="10">
        <v>36186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2.75" x14ac:dyDescent="0.2">
      <c r="A11" s="1" t="s">
        <v>92</v>
      </c>
      <c r="B11" s="10">
        <v>-34681</v>
      </c>
      <c r="C11" s="10">
        <v>-35404</v>
      </c>
      <c r="D11" s="10">
        <v>-35160</v>
      </c>
      <c r="E11" s="10">
        <v>-35978</v>
      </c>
      <c r="F11" s="10">
        <v>-36015</v>
      </c>
      <c r="G11" s="10">
        <v>-34971</v>
      </c>
      <c r="H11" s="10">
        <v>-35682</v>
      </c>
      <c r="I11" s="10">
        <v>-34516</v>
      </c>
      <c r="J11" s="10">
        <v>-32838</v>
      </c>
      <c r="K11" s="10">
        <v>-31453</v>
      </c>
      <c r="L11" s="10">
        <v>-29614</v>
      </c>
      <c r="M11" s="10">
        <v>-27626</v>
      </c>
      <c r="N11" s="10">
        <v>-27984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x14ac:dyDescent="0.2">
      <c r="A12" s="12" t="s">
        <v>93</v>
      </c>
      <c r="Q12" s="5"/>
      <c r="R12" s="5"/>
    </row>
    <row r="13" spans="1:29" ht="12.75" x14ac:dyDescent="0.2">
      <c r="A13" s="195"/>
      <c r="B13" s="7">
        <v>43617</v>
      </c>
      <c r="C13" s="7">
        <v>43647</v>
      </c>
      <c r="D13" s="7">
        <v>43678</v>
      </c>
      <c r="E13" s="7">
        <v>43709</v>
      </c>
      <c r="F13" s="7">
        <v>43739</v>
      </c>
      <c r="G13" s="7">
        <v>43770</v>
      </c>
      <c r="H13" s="7">
        <v>43800</v>
      </c>
      <c r="I13" s="7">
        <v>43831</v>
      </c>
      <c r="J13" s="7">
        <v>43862</v>
      </c>
      <c r="K13" s="7">
        <v>43891</v>
      </c>
      <c r="L13" s="7">
        <v>43922</v>
      </c>
      <c r="M13" s="7">
        <v>43952</v>
      </c>
      <c r="N13" s="7">
        <v>43983</v>
      </c>
      <c r="O13" s="13"/>
      <c r="Q13" s="5"/>
      <c r="R13" s="5"/>
    </row>
    <row r="14" spans="1:29" ht="12.75" x14ac:dyDescent="0.2">
      <c r="A14" s="14" t="s">
        <v>94</v>
      </c>
      <c r="B14" s="10">
        <v>42639</v>
      </c>
      <c r="C14" s="10">
        <v>43814</v>
      </c>
      <c r="D14" s="10">
        <v>42588</v>
      </c>
      <c r="E14" s="10">
        <v>41212</v>
      </c>
      <c r="F14" s="10">
        <v>40530</v>
      </c>
      <c r="G14" s="10">
        <v>40759</v>
      </c>
      <c r="H14" s="10">
        <v>43143</v>
      </c>
      <c r="I14" s="10">
        <v>37128</v>
      </c>
      <c r="J14" s="10">
        <v>35903</v>
      </c>
      <c r="K14" s="10">
        <v>43042</v>
      </c>
      <c r="L14" s="10">
        <v>36731</v>
      </c>
      <c r="M14" s="10">
        <v>34844</v>
      </c>
      <c r="N14" s="10">
        <v>36954</v>
      </c>
      <c r="O14" s="13"/>
    </row>
    <row r="15" spans="1:29" ht="12.75" x14ac:dyDescent="0.2">
      <c r="A15" s="14" t="s">
        <v>95</v>
      </c>
      <c r="B15" s="10">
        <v>-34042</v>
      </c>
      <c r="C15" s="10">
        <v>-36605</v>
      </c>
      <c r="D15" s="10">
        <v>-35399</v>
      </c>
      <c r="E15" s="10">
        <v>-36974</v>
      </c>
      <c r="F15" s="10">
        <v>-38927</v>
      </c>
      <c r="G15" s="10">
        <v>-35758</v>
      </c>
      <c r="H15" s="10">
        <v>-36118</v>
      </c>
      <c r="I15" s="10">
        <v>-35029</v>
      </c>
      <c r="J15" s="10">
        <v>-30136</v>
      </c>
      <c r="K15" s="10">
        <v>-30406</v>
      </c>
      <c r="L15" s="10">
        <v>-28777</v>
      </c>
      <c r="M15" s="10">
        <v>-26858</v>
      </c>
      <c r="N15" s="10">
        <v>-28254</v>
      </c>
      <c r="O15" s="13"/>
    </row>
    <row r="16" spans="1:29" ht="12.75" x14ac:dyDescent="0.2">
      <c r="A16" s="15" t="s">
        <v>133</v>
      </c>
      <c r="B16" s="10">
        <v>7492</v>
      </c>
      <c r="C16" s="10">
        <v>8397</v>
      </c>
      <c r="D16" s="10">
        <v>8662</v>
      </c>
      <c r="E16" s="10">
        <v>8227</v>
      </c>
      <c r="F16" s="10">
        <v>9050</v>
      </c>
      <c r="G16" s="10">
        <v>8906</v>
      </c>
      <c r="H16" s="10">
        <v>9034</v>
      </c>
      <c r="I16" s="10">
        <v>8646</v>
      </c>
      <c r="J16" s="10">
        <v>8353</v>
      </c>
      <c r="K16" s="10">
        <v>7487</v>
      </c>
      <c r="L16" s="10">
        <v>5773</v>
      </c>
      <c r="M16" s="10">
        <v>5746</v>
      </c>
      <c r="N16" s="10">
        <v>5735</v>
      </c>
      <c r="O16" s="13"/>
    </row>
    <row r="17" spans="1:29" ht="12.75" x14ac:dyDescent="0.2">
      <c r="A17" s="15" t="s">
        <v>96</v>
      </c>
      <c r="B17" s="10">
        <v>-8830</v>
      </c>
      <c r="C17" s="10">
        <v>-9102</v>
      </c>
      <c r="D17" s="10">
        <v>-8840</v>
      </c>
      <c r="E17" s="10">
        <v>-9354</v>
      </c>
      <c r="F17" s="10">
        <v>-9007</v>
      </c>
      <c r="G17" s="10">
        <v>-7980</v>
      </c>
      <c r="H17" s="10">
        <v>-9485</v>
      </c>
      <c r="I17" s="10">
        <v>-9075</v>
      </c>
      <c r="J17" s="10">
        <v>-7071</v>
      </c>
      <c r="K17" s="10">
        <v>-5696</v>
      </c>
      <c r="L17" s="10">
        <v>-3862</v>
      </c>
      <c r="M17" s="10">
        <v>-3824</v>
      </c>
      <c r="N17" s="10">
        <v>-3842</v>
      </c>
      <c r="O17" s="13"/>
    </row>
    <row r="18" spans="1:29" x14ac:dyDescent="0.2">
      <c r="A18" s="16" t="s">
        <v>97</v>
      </c>
    </row>
    <row r="19" spans="1:29" ht="12.75" x14ac:dyDescent="0.2">
      <c r="B19" s="17" t="s">
        <v>130</v>
      </c>
      <c r="C19" s="17" t="s">
        <v>135</v>
      </c>
      <c r="L19" s="2">
        <v>2018</v>
      </c>
      <c r="M19" s="2">
        <v>2019</v>
      </c>
    </row>
    <row r="20" spans="1:29" ht="12.75" x14ac:dyDescent="0.2">
      <c r="A20" s="14" t="s">
        <v>123</v>
      </c>
      <c r="B20" s="10">
        <v>49069</v>
      </c>
      <c r="C20" s="10">
        <v>77407</v>
      </c>
      <c r="K20" s="2" t="s">
        <v>116</v>
      </c>
      <c r="L20" s="5">
        <v>22963</v>
      </c>
      <c r="M20" s="5">
        <v>67772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2.75" x14ac:dyDescent="0.2">
      <c r="A21" s="14" t="s">
        <v>124</v>
      </c>
      <c r="B21" s="10">
        <v>470742</v>
      </c>
      <c r="C21" s="10">
        <v>476648</v>
      </c>
      <c r="F21" s="5"/>
      <c r="G21" s="5"/>
      <c r="H21" s="5"/>
      <c r="I21" s="5"/>
      <c r="K21" s="2" t="s">
        <v>117</v>
      </c>
      <c r="L21" s="5">
        <v>438359</v>
      </c>
      <c r="M21" s="5">
        <v>492684</v>
      </c>
      <c r="O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12.75" x14ac:dyDescent="0.2">
      <c r="A22" s="14" t="s">
        <v>125</v>
      </c>
      <c r="B22" s="10">
        <v>-421673</v>
      </c>
      <c r="C22" s="10">
        <v>-399241</v>
      </c>
      <c r="E22" s="193" t="s">
        <v>114</v>
      </c>
      <c r="F22" s="194"/>
      <c r="G22" s="194"/>
      <c r="H22" s="194"/>
      <c r="I22" s="194"/>
      <c r="K22" s="2" t="s">
        <v>118</v>
      </c>
      <c r="L22" s="5">
        <v>-415396</v>
      </c>
      <c r="M22" s="5">
        <v>-424912</v>
      </c>
      <c r="O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12.75" x14ac:dyDescent="0.2">
      <c r="A23" s="14" t="s">
        <v>126</v>
      </c>
      <c r="B23" s="10">
        <v>97403</v>
      </c>
      <c r="C23" s="10">
        <v>94016</v>
      </c>
      <c r="E23" s="193" t="s">
        <v>115</v>
      </c>
      <c r="F23" s="193"/>
      <c r="G23" s="193"/>
      <c r="H23" s="193"/>
      <c r="I23" s="193"/>
      <c r="K23" s="2" t="s">
        <v>119</v>
      </c>
      <c r="L23" s="5">
        <v>92891</v>
      </c>
      <c r="M23" s="5">
        <v>102105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12.75" x14ac:dyDescent="0.2">
      <c r="A24" s="14" t="s">
        <v>127</v>
      </c>
      <c r="B24" s="10">
        <v>-101665</v>
      </c>
      <c r="C24" s="10">
        <v>-87138</v>
      </c>
      <c r="K24" s="2" t="s">
        <v>120</v>
      </c>
      <c r="L24" s="5">
        <v>-98213</v>
      </c>
      <c r="M24" s="5">
        <v>-103412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x14ac:dyDescent="0.2">
      <c r="A25" s="16" t="s">
        <v>98</v>
      </c>
    </row>
    <row r="26" spans="1:29" ht="12.75" x14ac:dyDescent="0.2">
      <c r="A26" s="15"/>
      <c r="B26" s="7">
        <v>43922</v>
      </c>
      <c r="C26" s="7">
        <v>43952</v>
      </c>
      <c r="D26" s="7">
        <v>43983</v>
      </c>
      <c r="E26" s="14"/>
      <c r="F26" s="4"/>
      <c r="I26" s="5"/>
      <c r="N26" s="4"/>
    </row>
    <row r="27" spans="1:29" ht="12.75" x14ac:dyDescent="0.2">
      <c r="A27" s="15" t="s">
        <v>134</v>
      </c>
      <c r="B27" s="10">
        <v>30958</v>
      </c>
      <c r="C27" s="10">
        <v>29098</v>
      </c>
      <c r="D27" s="10">
        <v>31219</v>
      </c>
      <c r="E27" s="18"/>
      <c r="F27" s="5"/>
      <c r="G27" s="5"/>
      <c r="H27" s="5"/>
      <c r="I27" s="5"/>
      <c r="J27" s="5"/>
      <c r="K27" s="5"/>
      <c r="L27" s="5"/>
      <c r="M27" s="5"/>
      <c r="N27" s="5"/>
    </row>
    <row r="28" spans="1:29" ht="12.75" x14ac:dyDescent="0.2">
      <c r="A28" s="15" t="s">
        <v>131</v>
      </c>
      <c r="B28" s="10">
        <v>-24915</v>
      </c>
      <c r="C28" s="10">
        <v>-23034</v>
      </c>
      <c r="D28" s="10">
        <v>-24412</v>
      </c>
      <c r="E28" s="18"/>
      <c r="F28" s="5"/>
      <c r="G28" s="5"/>
      <c r="H28" s="5"/>
      <c r="I28" s="5"/>
      <c r="J28" s="5"/>
      <c r="K28" s="5"/>
      <c r="L28" s="5"/>
      <c r="M28" s="5"/>
      <c r="N28" s="5"/>
      <c r="Q28" s="5"/>
      <c r="R28" s="5"/>
    </row>
    <row r="29" spans="1:29" ht="12.75" x14ac:dyDescent="0.2">
      <c r="A29" s="16" t="s">
        <v>99</v>
      </c>
      <c r="B29" s="1"/>
      <c r="C29" s="1"/>
      <c r="D29" s="1"/>
      <c r="E29" s="18"/>
      <c r="F29" s="5"/>
      <c r="G29" s="5"/>
      <c r="H29" s="5"/>
      <c r="I29" s="5"/>
      <c r="Q29" s="5"/>
      <c r="R29" s="5"/>
    </row>
    <row r="30" spans="1:29" ht="12.75" x14ac:dyDescent="0.2">
      <c r="A30" s="13"/>
      <c r="B30" s="17" t="s">
        <v>130</v>
      </c>
      <c r="C30" s="17" t="s">
        <v>135</v>
      </c>
      <c r="D30" s="1"/>
      <c r="E30" s="18"/>
      <c r="F30" s="5"/>
      <c r="G30" s="5"/>
      <c r="H30" s="5"/>
      <c r="I30" s="5"/>
      <c r="L30" s="2">
        <v>2018</v>
      </c>
      <c r="M30" s="2">
        <v>2019</v>
      </c>
    </row>
    <row r="31" spans="1:29" ht="12.75" x14ac:dyDescent="0.2">
      <c r="A31" s="15" t="s">
        <v>128</v>
      </c>
      <c r="B31" s="10">
        <v>373339</v>
      </c>
      <c r="C31" s="10">
        <v>382632</v>
      </c>
      <c r="D31" s="1"/>
      <c r="E31" s="18"/>
      <c r="F31" s="5"/>
      <c r="G31" s="5"/>
      <c r="H31" s="5"/>
      <c r="I31" s="5"/>
      <c r="K31" s="2" t="s">
        <v>121</v>
      </c>
      <c r="L31" s="5">
        <v>345468</v>
      </c>
      <c r="M31" s="5">
        <v>390579</v>
      </c>
    </row>
    <row r="32" spans="1:29" ht="12.75" x14ac:dyDescent="0.2">
      <c r="A32" s="15" t="s">
        <v>129</v>
      </c>
      <c r="B32" s="10">
        <v>-320008</v>
      </c>
      <c r="C32" s="10">
        <v>-312103</v>
      </c>
      <c r="D32" s="1"/>
      <c r="E32" s="18"/>
      <c r="F32" s="5"/>
      <c r="G32" s="5"/>
      <c r="H32" s="5"/>
      <c r="I32" s="5"/>
      <c r="J32" s="1"/>
      <c r="K32" s="2" t="s">
        <v>122</v>
      </c>
      <c r="L32" s="5">
        <v>-317183</v>
      </c>
      <c r="M32" s="5">
        <v>-321500</v>
      </c>
    </row>
    <row r="33" spans="1:22" ht="12.75" x14ac:dyDescent="0.2">
      <c r="A33" s="1"/>
      <c r="B33" s="10"/>
      <c r="C33" s="10"/>
      <c r="D33" s="1"/>
      <c r="E33" s="18"/>
      <c r="F33" s="5"/>
      <c r="G33" s="5"/>
      <c r="H33" s="5"/>
      <c r="I33" s="5"/>
      <c r="J33" s="1"/>
    </row>
    <row r="34" spans="1:22" x14ac:dyDescent="0.2">
      <c r="A34" s="12" t="s">
        <v>100</v>
      </c>
    </row>
    <row r="35" spans="1:22" x14ac:dyDescent="0.2">
      <c r="A35" s="3"/>
      <c r="B35" s="19">
        <f>B8</f>
        <v>43617</v>
      </c>
      <c r="C35" s="19">
        <f t="shared" ref="C35:N35" si="0">C8</f>
        <v>43647</v>
      </c>
      <c r="D35" s="19">
        <f t="shared" si="0"/>
        <v>43678</v>
      </c>
      <c r="E35" s="19">
        <f t="shared" si="0"/>
        <v>43709</v>
      </c>
      <c r="F35" s="19">
        <f t="shared" si="0"/>
        <v>43739</v>
      </c>
      <c r="G35" s="19">
        <f t="shared" si="0"/>
        <v>43770</v>
      </c>
      <c r="H35" s="19">
        <f t="shared" si="0"/>
        <v>43800</v>
      </c>
      <c r="I35" s="19">
        <f t="shared" si="0"/>
        <v>43831</v>
      </c>
      <c r="J35" s="19">
        <f t="shared" si="0"/>
        <v>43862</v>
      </c>
      <c r="K35" s="19">
        <f t="shared" si="0"/>
        <v>43891</v>
      </c>
      <c r="L35" s="19">
        <f t="shared" si="0"/>
        <v>43922</v>
      </c>
      <c r="M35" s="19">
        <f t="shared" si="0"/>
        <v>43952</v>
      </c>
      <c r="N35" s="19">
        <f t="shared" si="0"/>
        <v>43983</v>
      </c>
      <c r="O35" s="4"/>
      <c r="P35" s="4"/>
      <c r="Q35" s="4"/>
      <c r="R35" s="4"/>
      <c r="S35" s="4"/>
      <c r="T35" s="4"/>
      <c r="U35" s="4"/>
      <c r="V35" s="4"/>
    </row>
    <row r="36" spans="1:22" x14ac:dyDescent="0.2">
      <c r="A36" s="2" t="s">
        <v>12</v>
      </c>
      <c r="B36" s="20">
        <f>+B10</f>
        <v>42523</v>
      </c>
      <c r="C36" s="20">
        <f t="shared" ref="C36:N36" si="1">+C10</f>
        <v>43200</v>
      </c>
      <c r="D36" s="20">
        <f t="shared" si="1"/>
        <v>41804</v>
      </c>
      <c r="E36" s="20">
        <f t="shared" si="1"/>
        <v>41915</v>
      </c>
      <c r="F36" s="20">
        <f t="shared" si="1"/>
        <v>40141</v>
      </c>
      <c r="G36" s="20">
        <f t="shared" si="1"/>
        <v>40652</v>
      </c>
      <c r="H36" s="20">
        <f t="shared" si="1"/>
        <v>40608</v>
      </c>
      <c r="I36" s="20">
        <f t="shared" si="1"/>
        <v>39190</v>
      </c>
      <c r="J36" s="20">
        <f t="shared" si="1"/>
        <v>36764</v>
      </c>
      <c r="K36" s="20">
        <f t="shared" si="1"/>
        <v>42084</v>
      </c>
      <c r="L36" s="20">
        <f t="shared" si="1"/>
        <v>37478</v>
      </c>
      <c r="M36" s="20">
        <f t="shared" si="1"/>
        <v>34967</v>
      </c>
      <c r="N36" s="20">
        <f t="shared" si="1"/>
        <v>36186</v>
      </c>
    </row>
    <row r="37" spans="1:22" x14ac:dyDescent="0.2">
      <c r="A37" s="2" t="s">
        <v>5</v>
      </c>
      <c r="B37" s="20">
        <f>+B11*-1</f>
        <v>34681</v>
      </c>
      <c r="C37" s="20">
        <f t="shared" ref="C37:N37" si="2">+C11*-1</f>
        <v>35404</v>
      </c>
      <c r="D37" s="20">
        <f t="shared" si="2"/>
        <v>35160</v>
      </c>
      <c r="E37" s="20">
        <f t="shared" si="2"/>
        <v>35978</v>
      </c>
      <c r="F37" s="20">
        <f t="shared" si="2"/>
        <v>36015</v>
      </c>
      <c r="G37" s="20">
        <f t="shared" si="2"/>
        <v>34971</v>
      </c>
      <c r="H37" s="20">
        <f t="shared" si="2"/>
        <v>35682</v>
      </c>
      <c r="I37" s="20">
        <f t="shared" si="2"/>
        <v>34516</v>
      </c>
      <c r="J37" s="20">
        <f t="shared" si="2"/>
        <v>32838</v>
      </c>
      <c r="K37" s="20">
        <f t="shared" si="2"/>
        <v>31453</v>
      </c>
      <c r="L37" s="20">
        <f t="shared" si="2"/>
        <v>29614</v>
      </c>
      <c r="M37" s="20">
        <f t="shared" si="2"/>
        <v>27626</v>
      </c>
      <c r="N37" s="20">
        <f t="shared" si="2"/>
        <v>27984</v>
      </c>
    </row>
    <row r="38" spans="1:22" x14ac:dyDescent="0.2">
      <c r="A38" s="2" t="s">
        <v>6</v>
      </c>
      <c r="B38" s="20">
        <f>+B9</f>
        <v>7842</v>
      </c>
      <c r="C38" s="20">
        <f t="shared" ref="C38:N38" si="3">+C9</f>
        <v>7796</v>
      </c>
      <c r="D38" s="20">
        <f t="shared" si="3"/>
        <v>6644</v>
      </c>
      <c r="E38" s="20">
        <f t="shared" si="3"/>
        <v>5938</v>
      </c>
      <c r="F38" s="20">
        <f t="shared" si="3"/>
        <v>4126</v>
      </c>
      <c r="G38" s="20">
        <f t="shared" si="3"/>
        <v>5681</v>
      </c>
      <c r="H38" s="20">
        <f t="shared" si="3"/>
        <v>4927</v>
      </c>
      <c r="I38" s="20">
        <f t="shared" si="3"/>
        <v>4674</v>
      </c>
      <c r="J38" s="20">
        <f t="shared" si="3"/>
        <v>3926</v>
      </c>
      <c r="K38" s="20">
        <f t="shared" si="3"/>
        <v>10631</v>
      </c>
      <c r="L38" s="20">
        <f t="shared" si="3"/>
        <v>7864</v>
      </c>
      <c r="M38" s="20">
        <f t="shared" si="3"/>
        <v>7341</v>
      </c>
      <c r="N38" s="20">
        <f t="shared" si="3"/>
        <v>8202</v>
      </c>
    </row>
    <row r="39" spans="1:22" x14ac:dyDescent="0.2">
      <c r="A39" s="12" t="s">
        <v>101</v>
      </c>
    </row>
    <row r="40" spans="1:22" x14ac:dyDescent="0.2">
      <c r="A40" s="21"/>
      <c r="B40" s="22" t="str">
        <f>+B19</f>
        <v>2018-19</v>
      </c>
      <c r="C40" s="23" t="str">
        <f>+C19</f>
        <v>2019-20</v>
      </c>
      <c r="D40" s="21">
        <f>+L35</f>
        <v>43922</v>
      </c>
      <c r="E40" s="21">
        <f>+M35</f>
        <v>43952</v>
      </c>
      <c r="F40" s="21">
        <f>+N35</f>
        <v>43983</v>
      </c>
      <c r="G40" s="4"/>
      <c r="H40" s="4"/>
      <c r="I40" s="4"/>
      <c r="J40" s="4"/>
      <c r="K40" s="4"/>
      <c r="L40" s="4"/>
      <c r="M40" s="4"/>
      <c r="N40" s="4"/>
    </row>
    <row r="41" spans="1:22" x14ac:dyDescent="0.2">
      <c r="A41" s="2" t="s">
        <v>12</v>
      </c>
      <c r="B41" s="24">
        <f>+B21</f>
        <v>470742</v>
      </c>
      <c r="C41" s="24">
        <f>+C21</f>
        <v>476648</v>
      </c>
      <c r="D41" s="25">
        <f>+L10</f>
        <v>37478</v>
      </c>
      <c r="E41" s="25">
        <f>+M10</f>
        <v>34967</v>
      </c>
      <c r="F41" s="25">
        <f>+N10</f>
        <v>36186</v>
      </c>
    </row>
    <row r="42" spans="1:22" x14ac:dyDescent="0.2">
      <c r="A42" s="2" t="s">
        <v>5</v>
      </c>
      <c r="B42" s="24">
        <f>+B22*-1</f>
        <v>421673</v>
      </c>
      <c r="C42" s="24">
        <f>+C22*-1</f>
        <v>399241</v>
      </c>
      <c r="D42" s="25">
        <f>+L11*-1</f>
        <v>29614</v>
      </c>
      <c r="E42" s="25">
        <f>+M11*-1</f>
        <v>27626</v>
      </c>
      <c r="F42" s="25">
        <f>+N11*-1</f>
        <v>27984</v>
      </c>
    </row>
    <row r="43" spans="1:22" x14ac:dyDescent="0.2">
      <c r="A43" s="2" t="s">
        <v>102</v>
      </c>
      <c r="B43" s="24">
        <f>+B20</f>
        <v>49069</v>
      </c>
      <c r="C43" s="24">
        <f>+C20</f>
        <v>77407</v>
      </c>
      <c r="D43" s="25">
        <f>+L9</f>
        <v>7864</v>
      </c>
      <c r="E43" s="25">
        <f>+M9</f>
        <v>7341</v>
      </c>
      <c r="F43" s="25">
        <f>+N9</f>
        <v>8202</v>
      </c>
    </row>
    <row r="44" spans="1:22" x14ac:dyDescent="0.2">
      <c r="A44" s="12" t="s">
        <v>103</v>
      </c>
    </row>
    <row r="45" spans="1:22" ht="12.75" x14ac:dyDescent="0.2">
      <c r="A45" s="1"/>
      <c r="B45" s="19">
        <f>B26</f>
        <v>43922</v>
      </c>
      <c r="C45" s="19">
        <f>C26</f>
        <v>43952</v>
      </c>
      <c r="D45" s="19">
        <f>D26</f>
        <v>43983</v>
      </c>
      <c r="E45" s="7"/>
      <c r="F45" s="4"/>
      <c r="G45" s="4"/>
      <c r="H45" s="4"/>
      <c r="I45" s="4"/>
      <c r="J45" s="4"/>
      <c r="K45" s="4"/>
      <c r="L45" s="4"/>
      <c r="M45" s="4"/>
      <c r="N45" s="4"/>
    </row>
    <row r="46" spans="1:22" x14ac:dyDescent="0.2">
      <c r="A46" s="6" t="s">
        <v>104</v>
      </c>
      <c r="B46" s="20">
        <f>+B27</f>
        <v>30958</v>
      </c>
      <c r="C46" s="20">
        <f>+C27</f>
        <v>29098</v>
      </c>
      <c r="D46" s="20">
        <f>+D27</f>
        <v>31219</v>
      </c>
    </row>
    <row r="47" spans="1:22" x14ac:dyDescent="0.2">
      <c r="A47" s="6" t="s">
        <v>105</v>
      </c>
      <c r="B47" s="20">
        <f>+B28*-1</f>
        <v>24915</v>
      </c>
      <c r="C47" s="20">
        <f>+C28*-1</f>
        <v>23034</v>
      </c>
      <c r="D47" s="20">
        <f>+D28*-1</f>
        <v>24412</v>
      </c>
    </row>
    <row r="49" spans="1:13" x14ac:dyDescent="0.2">
      <c r="B49" s="22" t="str">
        <f>B30</f>
        <v>2018-19</v>
      </c>
      <c r="C49" s="22" t="str">
        <f>C30</f>
        <v>2019-20</v>
      </c>
      <c r="L49" s="2">
        <f>L30</f>
        <v>2018</v>
      </c>
      <c r="M49" s="2">
        <f>M30</f>
        <v>2019</v>
      </c>
    </row>
    <row r="50" spans="1:13" x14ac:dyDescent="0.2">
      <c r="A50" s="6" t="s">
        <v>104</v>
      </c>
      <c r="B50" s="24">
        <f>B31</f>
        <v>373339</v>
      </c>
      <c r="C50" s="24">
        <f>C31</f>
        <v>382632</v>
      </c>
      <c r="D50" s="24"/>
      <c r="L50" s="5">
        <f>L31</f>
        <v>345468</v>
      </c>
      <c r="M50" s="5">
        <f>M31</f>
        <v>390579</v>
      </c>
    </row>
    <row r="51" spans="1:13" x14ac:dyDescent="0.2">
      <c r="A51" s="6" t="s">
        <v>105</v>
      </c>
      <c r="B51" s="24">
        <f>B32*-1</f>
        <v>320008</v>
      </c>
      <c r="C51" s="24">
        <f>C32*-1</f>
        <v>312103</v>
      </c>
      <c r="D51" s="24"/>
      <c r="L51" s="5">
        <f>L32*-1</f>
        <v>317183</v>
      </c>
      <c r="M51" s="5">
        <f>M32*-1</f>
        <v>321500</v>
      </c>
    </row>
    <row r="53" spans="1:13" ht="12" x14ac:dyDescent="0.2">
      <c r="A53" s="8" t="s">
        <v>106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Table 1</vt:lpstr>
      <vt:lpstr>Table 2</vt:lpstr>
      <vt:lpstr>Table 3</vt:lpstr>
      <vt:lpstr>Table 4</vt:lpstr>
      <vt:lpstr>Doc-DX data download</vt:lpstr>
      <vt:lpstr>'Table 1'!Print_Area</vt:lpstr>
      <vt:lpstr>'Table 2'!Print_Area</vt:lpstr>
      <vt:lpstr>'Table 3'!Print_Area</vt:lpstr>
      <vt:lpstr>'Table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2020-08-09T22:10:22Z</dcterms:created>
  <dcterms:modified xsi:type="dcterms:W3CDTF">2020-08-09T22:10:25Z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aaad6f9f-146d-42eb-ac94-ef85f9250d5a</vt:lpwstr>
  </property>
  <property fmtid="{D5CDD505-2E9C-101B-9397-08002B2CF9AE}" pid="3" name="SEC">
    <vt:lpwstr>OFFICIAL</vt:lpwstr>
  </property>
</Properties>
</file>