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ED\CAB\EDS Stats\PUBS\FILES for the Intranet-Website - NEVER DELETE ! !\for WEBSITE\Goods &amp; services by commodity\"/>
    </mc:Choice>
  </mc:AlternateContent>
  <bookViews>
    <workbookView xWindow="360" yWindow="120" windowWidth="10515" windowHeight="8760"/>
  </bookViews>
  <sheets>
    <sheet name="Data" sheetId="1" r:id="rId1"/>
  </sheets>
  <definedNames>
    <definedName name="_xlnm.Print_Area" localSheetId="0">Data!$A$1:$M$48</definedName>
  </definedNames>
  <calcPr calcId="162913"/>
</workbook>
</file>

<file path=xl/calcChain.xml><?xml version="1.0" encoding="utf-8"?>
<calcChain xmlns="http://schemas.openxmlformats.org/spreadsheetml/2006/main">
  <c r="M38" i="1" l="1"/>
  <c r="L38" i="1"/>
  <c r="J38" i="1"/>
  <c r="H37" i="1"/>
  <c r="M35" i="1"/>
  <c r="L35" i="1"/>
  <c r="J35" i="1"/>
  <c r="M32" i="1"/>
  <c r="L32" i="1"/>
  <c r="J32" i="1"/>
  <c r="I32" i="1"/>
  <c r="M31" i="1"/>
  <c r="L31" i="1"/>
  <c r="J31" i="1"/>
  <c r="I31" i="1"/>
  <c r="M30" i="1"/>
  <c r="L30" i="1"/>
  <c r="J30" i="1"/>
  <c r="I30" i="1"/>
  <c r="M29" i="1"/>
  <c r="L29" i="1"/>
  <c r="J29" i="1"/>
  <c r="I29" i="1"/>
  <c r="M28" i="1"/>
  <c r="L28" i="1"/>
  <c r="J28" i="1"/>
  <c r="I28" i="1"/>
  <c r="M27" i="1"/>
  <c r="L27" i="1"/>
  <c r="J27" i="1"/>
  <c r="I27" i="1"/>
  <c r="M26" i="1"/>
  <c r="L26" i="1"/>
  <c r="J26" i="1"/>
  <c r="I26" i="1"/>
  <c r="M25" i="1"/>
  <c r="L25" i="1"/>
  <c r="J25" i="1"/>
  <c r="I25" i="1"/>
  <c r="M24" i="1"/>
  <c r="L24" i="1"/>
  <c r="J24" i="1"/>
  <c r="I24" i="1"/>
  <c r="M23" i="1"/>
  <c r="L23" i="1"/>
  <c r="J23" i="1"/>
  <c r="I23" i="1"/>
  <c r="M22" i="1"/>
  <c r="L22" i="1"/>
  <c r="J22" i="1"/>
  <c r="I22" i="1"/>
  <c r="M21" i="1"/>
  <c r="L21" i="1"/>
  <c r="J21" i="1"/>
  <c r="I21" i="1"/>
  <c r="M20" i="1"/>
  <c r="L20" i="1"/>
  <c r="J20" i="1"/>
  <c r="I20" i="1"/>
  <c r="M19" i="1"/>
  <c r="L19" i="1"/>
  <c r="J19" i="1"/>
  <c r="I19" i="1"/>
  <c r="M18" i="1"/>
  <c r="L18" i="1"/>
  <c r="J18" i="1"/>
  <c r="I18" i="1"/>
  <c r="M17" i="1"/>
  <c r="L17" i="1"/>
  <c r="J17" i="1"/>
  <c r="I17" i="1"/>
  <c r="M16" i="1"/>
  <c r="L16" i="1"/>
  <c r="J16" i="1"/>
  <c r="I16" i="1"/>
  <c r="M15" i="1"/>
  <c r="L15" i="1"/>
  <c r="J15" i="1"/>
  <c r="I15" i="1"/>
  <c r="M14" i="1"/>
  <c r="L14" i="1"/>
  <c r="J14" i="1"/>
  <c r="I14" i="1"/>
  <c r="M13" i="1"/>
  <c r="L13" i="1"/>
  <c r="J13" i="1"/>
  <c r="I13" i="1"/>
  <c r="M12" i="1"/>
  <c r="L12" i="1"/>
  <c r="J12" i="1"/>
  <c r="I12" i="1"/>
  <c r="M11" i="1"/>
  <c r="L11" i="1"/>
  <c r="J11" i="1"/>
  <c r="I11" i="1"/>
  <c r="M10" i="1"/>
  <c r="L10" i="1"/>
  <c r="J10" i="1"/>
  <c r="I10" i="1"/>
  <c r="M9" i="1"/>
  <c r="L9" i="1"/>
  <c r="J9" i="1"/>
  <c r="M8" i="1"/>
  <c r="L8" i="1"/>
  <c r="J8" i="1"/>
  <c r="I8" i="1"/>
  <c r="M7" i="1"/>
  <c r="L7" i="1"/>
  <c r="I7" i="1"/>
  <c r="L6" i="1"/>
  <c r="J6" i="1"/>
  <c r="I6" i="1"/>
  <c r="L5" i="1"/>
  <c r="I9" i="1" l="1"/>
</calcChain>
</file>

<file path=xl/sharedStrings.xml><?xml version="1.0" encoding="utf-8"?>
<sst xmlns="http://schemas.openxmlformats.org/spreadsheetml/2006/main" count="54" uniqueCount="54">
  <si>
    <t>Financial services</t>
  </si>
  <si>
    <t>Iron ores &amp; concentrates</t>
  </si>
  <si>
    <t>Coal</t>
  </si>
  <si>
    <t>Gold</t>
  </si>
  <si>
    <t>Natural gas</t>
  </si>
  <si>
    <t>Beef, f.c.f.</t>
  </si>
  <si>
    <t>Aluminium ores &amp; conc (incl alumina)</t>
  </si>
  <si>
    <t>Wheat</t>
  </si>
  <si>
    <t>Crude petroleum</t>
  </si>
  <si>
    <t>Copper ores &amp; concentrates</t>
  </si>
  <si>
    <t>Meat (excl beef), f.c.f.</t>
  </si>
  <si>
    <t>Aluminium</t>
  </si>
  <si>
    <t>Copper</t>
  </si>
  <si>
    <t>Wool &amp; other animal hair (incl tops)</t>
  </si>
  <si>
    <t>Alcoholic beverages</t>
  </si>
  <si>
    <t>Edible products &amp; preparations, nes</t>
  </si>
  <si>
    <t>AUSTRALIA'S TOP 25 EXPORTS, GOODS &amp; SERVICES (a)</t>
  </si>
  <si>
    <t>(A$ million)</t>
  </si>
  <si>
    <t xml:space="preserve">  % growth</t>
  </si>
  <si>
    <t>$ change</t>
  </si>
  <si>
    <t>% share</t>
  </si>
  <si>
    <t>5 year</t>
  </si>
  <si>
    <t>Rank</t>
  </si>
  <si>
    <t>Commodity</t>
  </si>
  <si>
    <t>trend</t>
  </si>
  <si>
    <t>Total (b)</t>
  </si>
  <si>
    <t>Personal travel (excl education) services</t>
  </si>
  <si>
    <t>Education-related travel services (c)</t>
  </si>
  <si>
    <t>Professional services</t>
  </si>
  <si>
    <t>Business travel services</t>
  </si>
  <si>
    <t>Technical &amp; other business services</t>
  </si>
  <si>
    <t>Telecom, computer &amp; information services</t>
  </si>
  <si>
    <t>Other ores &amp; concentrates (d)</t>
  </si>
  <si>
    <t>Other transport services (f)</t>
  </si>
  <si>
    <t>Passenger transport services (e)</t>
  </si>
  <si>
    <t>Memorandum items</t>
  </si>
  <si>
    <t>Education (g)</t>
  </si>
  <si>
    <t>2010-11</t>
  </si>
  <si>
    <t>2011-12</t>
  </si>
  <si>
    <t>2012-13</t>
  </si>
  <si>
    <t>2013-14</t>
  </si>
  <si>
    <t>2014-15</t>
  </si>
  <si>
    <t>2015-16</t>
  </si>
  <si>
    <t>% share
2015-16</t>
  </si>
  <si>
    <t>2014-15 to
2015-16</t>
  </si>
  <si>
    <t>5 year
trend</t>
  </si>
  <si>
    <t>Tourism Satellite Account  (h)</t>
  </si>
  <si>
    <t xml:space="preserve">(a) Goods trade is on a recorded trade basis, Services trade is on a balance of payments basis. (b) Balance of payments basis. (c) Includes student </t>
  </si>
  <si>
    <r>
      <t xml:space="preserve">expenditure on tuition fees and living expenses. (d) Other ores &amp; concentrates - mainly of </t>
    </r>
    <r>
      <rPr>
        <i/>
        <sz val="8"/>
        <rFont val="Calibri Light"/>
        <family val="2"/>
      </rPr>
      <t>Lead, Zinc</t>
    </r>
    <r>
      <rPr>
        <sz val="8"/>
        <rFont val="Calibri Light"/>
        <family val="2"/>
      </rPr>
      <t xml:space="preserve"> and </t>
    </r>
    <r>
      <rPr>
        <i/>
        <sz val="8"/>
        <rFont val="Calibri Light"/>
        <family val="2"/>
      </rPr>
      <t>Manganese</t>
    </r>
    <r>
      <rPr>
        <sz val="8"/>
        <rFont val="Calibri Light"/>
        <family val="2"/>
      </rPr>
      <t xml:space="preserve"> ores &amp; concentrates. </t>
    </r>
  </si>
  <si>
    <r>
      <t xml:space="preserve">(e) </t>
    </r>
    <r>
      <rPr>
        <i/>
        <sz val="8"/>
        <rFont val="Calibri Light"/>
        <family val="2"/>
      </rPr>
      <t>Other transport services</t>
    </r>
    <r>
      <rPr>
        <sz val="8"/>
        <rFont val="Calibri Light"/>
        <family val="2"/>
      </rPr>
      <t xml:space="preserve"> exports covers a range of services provided in Australian airports and ports, including </t>
    </r>
    <r>
      <rPr>
        <i/>
        <sz val="8"/>
        <rFont val="Calibri Light"/>
        <family val="2"/>
      </rPr>
      <t>Cargo &amp; baggage handling services,</t>
    </r>
  </si>
  <si>
    <r>
      <rPr>
        <i/>
        <sz val="8"/>
        <rFont val="Calibri Light"/>
        <family val="2"/>
      </rPr>
      <t xml:space="preserve">Agents fees associated with freight transportation </t>
    </r>
    <r>
      <rPr>
        <sz val="8"/>
        <rFont val="Calibri Light"/>
        <family val="2"/>
      </rPr>
      <t xml:space="preserve">and </t>
    </r>
    <r>
      <rPr>
        <i/>
        <sz val="8"/>
        <rFont val="Calibri Light"/>
        <family val="2"/>
      </rPr>
      <t xml:space="preserve">Airport &amp; port charges. </t>
    </r>
    <r>
      <rPr>
        <sz val="8"/>
        <rFont val="Calibri Light"/>
        <family val="2"/>
      </rPr>
      <t xml:space="preserve">(f) Includes </t>
    </r>
    <r>
      <rPr>
        <i/>
        <sz val="8"/>
        <rFont val="Calibri Light"/>
        <family val="2"/>
      </rPr>
      <t>Related agency fees &amp; commissions.</t>
    </r>
    <r>
      <rPr>
        <sz val="8"/>
        <rFont val="Calibri Light"/>
        <family val="2"/>
      </rPr>
      <t xml:space="preserve"> (g) </t>
    </r>
    <r>
      <rPr>
        <i/>
        <sz val="8"/>
        <rFont val="Calibri Light"/>
        <family val="2"/>
      </rPr>
      <t>Education</t>
    </r>
  </si>
  <si>
    <r>
      <t>includes</t>
    </r>
    <r>
      <rPr>
        <i/>
        <sz val="8"/>
        <rFont val="Calibri Light"/>
        <family val="2"/>
      </rPr>
      <t xml:space="preserve"> Education-related travel services</t>
    </r>
    <r>
      <rPr>
        <sz val="8"/>
        <rFont val="Calibri Light"/>
        <family val="2"/>
      </rPr>
      <t>,</t>
    </r>
    <r>
      <rPr>
        <i/>
        <sz val="8"/>
        <rFont val="Calibri Light"/>
        <family val="2"/>
      </rPr>
      <t xml:space="preserve"> Royalties on education services</t>
    </r>
    <r>
      <rPr>
        <sz val="8"/>
        <rFont val="Calibri Light"/>
        <family val="2"/>
      </rPr>
      <t xml:space="preserve"> and </t>
    </r>
    <r>
      <rPr>
        <i/>
        <sz val="8"/>
        <rFont val="Calibri Light"/>
        <family val="2"/>
      </rPr>
      <t>Other education services.</t>
    </r>
    <r>
      <rPr>
        <sz val="8"/>
        <rFont val="Calibri Light"/>
        <family val="2"/>
      </rPr>
      <t xml:space="preserve"> (h) The ABS Tourism Satellite Account (TSA) </t>
    </r>
  </si>
  <si>
    <t>Based on ABS trade data on DFAT STARS database and ABS catalogue 5302.0 (Jun-2017).</t>
  </si>
  <si>
    <t xml:space="preserve">provides the official measure of the tourism sector and is only available on a financial year basis.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</si>
</sst>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"/>
    <numFmt numFmtId="165" formatCode="#,##0.0,"/>
    <numFmt numFmtId="166" formatCode="#,##0.0_ ;[Red]\-#,##0.0\ "/>
    <numFmt numFmtId="167" formatCode="0.0"/>
    <numFmt numFmtId="168" formatCode="#,##0.0;[Red]\-#,##0.0"/>
    <numFmt numFmtId="169" formatCode="0\ \ \ \ "/>
    <numFmt numFmtId="170" formatCode="0.0;[Red]\-0.0"/>
  </numFmts>
  <fonts count="24" x14ac:knownFonts="1">
    <font>
      <sz val="11"/>
      <color theme="1"/>
      <name val="Calibri Light"/>
      <family val="2"/>
      <scheme val="minor"/>
    </font>
    <font>
      <sz val="9.5"/>
      <name val="Calibri Light"/>
      <family val="2"/>
    </font>
    <font>
      <i/>
      <sz val="9.5"/>
      <color rgb="FF666699"/>
      <name val="Calibri Light"/>
      <family val="2"/>
    </font>
    <font>
      <i/>
      <sz val="9.5"/>
      <color indexed="12"/>
      <name val="Calibri Light"/>
      <family val="2"/>
    </font>
    <font>
      <i/>
      <sz val="9.5"/>
      <color rgb="FF0000FF"/>
      <name val="Calibri Light"/>
      <family val="2"/>
    </font>
    <font>
      <b/>
      <sz val="9.5"/>
      <color theme="0"/>
      <name val="Calibri Light"/>
      <family val="2"/>
    </font>
    <font>
      <b/>
      <sz val="9.5"/>
      <name val="Calibri Light"/>
      <family val="2"/>
    </font>
    <font>
      <sz val="8"/>
      <name val="Calibri Light"/>
      <family val="2"/>
    </font>
    <font>
      <i/>
      <sz val="8"/>
      <name val="Calibri Light"/>
      <family val="2"/>
    </font>
    <font>
      <sz val="8"/>
      <color rgb="FFFF0000"/>
      <name val="Calibri Light"/>
      <family val="2"/>
    </font>
    <font>
      <sz val="8.5"/>
      <name val="Calibri Light"/>
      <family val="2"/>
    </font>
    <font>
      <sz val="8"/>
      <name val="Calibri Light"/>
      <family val="2"/>
      <scheme val="minor"/>
    </font>
    <font>
      <sz val="8.5"/>
      <name val="Calibri Light"/>
      <family val="2"/>
      <scheme val="minor"/>
    </font>
    <font>
      <b/>
      <sz val="12"/>
      <name val="Calibri"/>
      <family val="2"/>
      <scheme val="major"/>
    </font>
    <font>
      <sz val="12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b/>
      <sz val="10"/>
      <color theme="0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0"/>
      <name val="Calibri"/>
      <family val="2"/>
      <scheme val="major"/>
    </font>
    <font>
      <b/>
      <i/>
      <sz val="10"/>
      <color theme="0"/>
      <name val="Calibri"/>
      <family val="2"/>
      <scheme val="major"/>
    </font>
    <font>
      <sz val="10"/>
      <name val="Calibri"/>
      <family val="2"/>
      <scheme val="major"/>
    </font>
    <font>
      <sz val="9.5"/>
      <name val="Calibri"/>
      <family val="2"/>
      <scheme val="major"/>
    </font>
    <font>
      <b/>
      <sz val="9.5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65C5B4"/>
        <bgColor indexed="64"/>
      </patternFill>
    </fill>
    <fill>
      <patternFill patternType="solid">
        <fgColor rgb="FF49596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9" fontId="1" fillId="0" borderId="3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left"/>
    </xf>
    <xf numFmtId="3" fontId="1" fillId="0" borderId="3" xfId="0" applyNumberFormat="1" applyFont="1" applyFill="1" applyBorder="1"/>
    <xf numFmtId="38" fontId="1" fillId="0" borderId="3" xfId="0" applyNumberFormat="1" applyFont="1" applyFill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/>
    <xf numFmtId="168" fontId="3" fillId="0" borderId="3" xfId="0" applyNumberFormat="1" applyFont="1" applyFill="1" applyBorder="1" applyAlignment="1" applyProtection="1">
      <alignment horizontal="right"/>
    </xf>
    <xf numFmtId="0" fontId="1" fillId="0" borderId="0" xfId="0" applyFont="1" applyFill="1"/>
    <xf numFmtId="169" fontId="1" fillId="0" borderId="4" xfId="0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left"/>
    </xf>
    <xf numFmtId="3" fontId="1" fillId="0" borderId="4" xfId="0" applyNumberFormat="1" applyFont="1" applyFill="1" applyBorder="1"/>
    <xf numFmtId="38" fontId="1" fillId="0" borderId="4" xfId="0" applyNumberFormat="1" applyFont="1" applyFill="1" applyBorder="1" applyAlignment="1">
      <alignment horizontal="right"/>
    </xf>
    <xf numFmtId="168" fontId="2" fillId="0" borderId="4" xfId="0" applyNumberFormat="1" applyFont="1" applyFill="1" applyBorder="1" applyAlignment="1">
      <alignment horizontal="right"/>
    </xf>
    <xf numFmtId="168" fontId="3" fillId="0" borderId="4" xfId="0" applyNumberFormat="1" applyFont="1" applyFill="1" applyBorder="1"/>
    <xf numFmtId="168" fontId="3" fillId="0" borderId="4" xfId="0" applyNumberFormat="1" applyFont="1" applyFill="1" applyBorder="1" applyAlignment="1" applyProtection="1">
      <alignment horizontal="right"/>
    </xf>
    <xf numFmtId="3" fontId="1" fillId="0" borderId="4" xfId="0" applyNumberFormat="1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49" fontId="1" fillId="0" borderId="4" xfId="0" applyNumberFormat="1" applyFont="1" applyBorder="1" applyAlignment="1">
      <alignment horizontal="left"/>
    </xf>
    <xf numFmtId="169" fontId="1" fillId="0" borderId="5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/>
    </xf>
    <xf numFmtId="3" fontId="1" fillId="0" borderId="5" xfId="0" applyNumberFormat="1" applyFont="1" applyFill="1" applyBorder="1"/>
    <xf numFmtId="38" fontId="1" fillId="0" borderId="5" xfId="0" applyNumberFormat="1" applyFont="1" applyFill="1" applyBorder="1" applyAlignment="1">
      <alignment horizontal="right"/>
    </xf>
    <xf numFmtId="168" fontId="2" fillId="0" borderId="5" xfId="0" applyNumberFormat="1" applyFont="1" applyFill="1" applyBorder="1" applyAlignment="1">
      <alignment horizontal="right"/>
    </xf>
    <xf numFmtId="168" fontId="3" fillId="0" borderId="5" xfId="0" applyNumberFormat="1" applyFont="1" applyFill="1" applyBorder="1"/>
    <xf numFmtId="168" fontId="3" fillId="0" borderId="5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169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170" fontId="4" fillId="0" borderId="0" xfId="0" applyNumberFormat="1" applyFont="1" applyFill="1" applyBorder="1"/>
    <xf numFmtId="49" fontId="1" fillId="0" borderId="0" xfId="0" applyNumberFormat="1" applyFont="1" applyFill="1" applyBorder="1"/>
    <xf numFmtId="49" fontId="5" fillId="3" borderId="0" xfId="0" applyNumberFormat="1" applyFont="1" applyFill="1" applyBorder="1" applyAlignment="1">
      <alignment horizontal="left"/>
    </xf>
    <xf numFmtId="0" fontId="1" fillId="0" borderId="3" xfId="0" applyFont="1" applyFill="1" applyBorder="1"/>
    <xf numFmtId="49" fontId="1" fillId="0" borderId="3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7" xfId="0" applyFont="1" applyFill="1" applyBorder="1"/>
    <xf numFmtId="49" fontId="1" fillId="0" borderId="7" xfId="0" applyNumberFormat="1" applyFont="1" applyFill="1" applyBorder="1"/>
    <xf numFmtId="3" fontId="1" fillId="0" borderId="7" xfId="0" applyNumberFormat="1" applyFont="1" applyFill="1" applyBorder="1" applyAlignment="1">
      <alignment horizontal="right"/>
    </xf>
    <xf numFmtId="168" fontId="2" fillId="0" borderId="7" xfId="0" applyNumberFormat="1" applyFont="1" applyFill="1" applyBorder="1" applyAlignment="1">
      <alignment horizontal="right"/>
    </xf>
    <xf numFmtId="168" fontId="3" fillId="0" borderId="7" xfId="0" applyNumberFormat="1" applyFont="1" applyFill="1" applyBorder="1"/>
    <xf numFmtId="168" fontId="3" fillId="0" borderId="7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Alignment="1"/>
    <xf numFmtId="0" fontId="7" fillId="0" borderId="0" xfId="0" applyFont="1"/>
    <xf numFmtId="0" fontId="9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/>
    <xf numFmtId="0" fontId="12" fillId="0" borderId="0" xfId="0" applyFont="1" applyFill="1"/>
    <xf numFmtId="0" fontId="11" fillId="0" borderId="0" xfId="0" applyFont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/>
    <xf numFmtId="3" fontId="12" fillId="0" borderId="0" xfId="0" applyNumberFormat="1" applyFont="1" applyFill="1"/>
    <xf numFmtId="0" fontId="14" fillId="0" borderId="0" xfId="0" applyFont="1" applyFill="1" applyBorder="1"/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/>
    <xf numFmtId="0" fontId="17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0" borderId="0" xfId="0" applyFont="1" applyFill="1" applyAlignment="1">
      <alignment vertical="center"/>
    </xf>
    <xf numFmtId="0" fontId="17" fillId="2" borderId="0" xfId="0" applyFont="1" applyFill="1"/>
    <xf numFmtId="164" fontId="17" fillId="2" borderId="0" xfId="0" applyNumberFormat="1" applyFont="1" applyFill="1"/>
    <xf numFmtId="165" fontId="17" fillId="2" borderId="0" xfId="0" applyNumberFormat="1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right"/>
      <protection locked="0"/>
    </xf>
    <xf numFmtId="0" fontId="17" fillId="2" borderId="0" xfId="0" applyFont="1" applyFill="1" applyBorder="1" applyAlignment="1" applyProtection="1">
      <alignment horizontal="right"/>
      <protection locked="0"/>
    </xf>
    <xf numFmtId="0" fontId="17" fillId="2" borderId="0" xfId="0" applyFont="1" applyFill="1" applyBorder="1" applyAlignment="1" applyProtection="1">
      <alignment horizontal="right"/>
    </xf>
    <xf numFmtId="0" fontId="18" fillId="0" borderId="0" xfId="0" applyFont="1" applyFill="1"/>
    <xf numFmtId="0" fontId="17" fillId="2" borderId="0" xfId="0" applyFont="1" applyFill="1" applyBorder="1" applyAlignment="1">
      <alignment horizontal="left" vertical="top"/>
    </xf>
    <xf numFmtId="164" fontId="17" fillId="2" borderId="0" xfId="0" applyNumberFormat="1" applyFont="1" applyFill="1" applyBorder="1" applyAlignment="1">
      <alignment horizontal="left" vertical="top"/>
    </xf>
    <xf numFmtId="0" fontId="17" fillId="2" borderId="0" xfId="0" applyNumberFormat="1" applyFont="1" applyFill="1" applyBorder="1" applyAlignment="1" applyProtection="1">
      <alignment horizontal="right" vertical="top"/>
      <protection locked="0"/>
    </xf>
    <xf numFmtId="0" fontId="17" fillId="2" borderId="0" xfId="0" applyNumberFormat="1" applyFont="1" applyFill="1" applyBorder="1" applyAlignment="1" applyProtection="1">
      <alignment horizontal="right" vertical="top"/>
    </xf>
    <xf numFmtId="49" fontId="17" fillId="2" borderId="0" xfId="0" applyNumberFormat="1" applyFont="1" applyFill="1" applyBorder="1" applyAlignment="1" applyProtection="1">
      <alignment horizontal="right" vertical="top"/>
    </xf>
    <xf numFmtId="49" fontId="17" fillId="2" borderId="0" xfId="0" applyNumberFormat="1" applyFont="1" applyFill="1" applyBorder="1" applyAlignment="1" applyProtection="1">
      <alignment horizontal="right" vertical="top"/>
      <protection locked="0"/>
    </xf>
    <xf numFmtId="0" fontId="17" fillId="2" borderId="0" xfId="0" applyFont="1" applyFill="1" applyBorder="1" applyAlignment="1" applyProtection="1">
      <alignment horizontal="right" vertical="top"/>
    </xf>
    <xf numFmtId="0" fontId="18" fillId="0" borderId="0" xfId="0" applyFont="1" applyFill="1" applyAlignment="1">
      <alignment vertical="top"/>
    </xf>
    <xf numFmtId="49" fontId="17" fillId="3" borderId="0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left" vertical="center"/>
    </xf>
    <xf numFmtId="3" fontId="17" fillId="3" borderId="0" xfId="0" applyNumberFormat="1" applyFont="1" applyFill="1" applyBorder="1" applyAlignment="1">
      <alignment horizontal="right" vertical="center"/>
    </xf>
    <xf numFmtId="38" fontId="19" fillId="3" borderId="0" xfId="0" applyNumberFormat="1" applyFont="1" applyFill="1" applyBorder="1" applyAlignment="1">
      <alignment horizontal="right" vertical="center"/>
    </xf>
    <xf numFmtId="166" fontId="17" fillId="3" borderId="0" xfId="0" applyNumberFormat="1" applyFont="1" applyFill="1" applyBorder="1" applyAlignment="1">
      <alignment horizontal="right" vertical="center"/>
    </xf>
    <xf numFmtId="167" fontId="20" fillId="3" borderId="0" xfId="0" applyNumberFormat="1" applyFont="1" applyFill="1" applyBorder="1" applyAlignment="1">
      <alignment vertical="center"/>
    </xf>
    <xf numFmtId="168" fontId="20" fillId="3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vertical="center"/>
    </xf>
    <xf numFmtId="0" fontId="22" fillId="0" borderId="6" xfId="0" applyFont="1" applyFill="1" applyBorder="1"/>
    <xf numFmtId="49" fontId="22" fillId="0" borderId="6" xfId="0" applyNumberFormat="1" applyFont="1" applyFill="1" applyBorder="1"/>
    <xf numFmtId="3" fontId="23" fillId="0" borderId="6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21" fillId="0" borderId="6" xfId="0" applyNumberFormat="1" applyFont="1" applyFill="1" applyBorder="1" applyAlignment="1">
      <alignment horizontal="right"/>
    </xf>
    <xf numFmtId="0" fontId="18" fillId="0" borderId="6" xfId="0" applyFont="1" applyFill="1" applyBorder="1" applyAlignment="1" applyProtection="1">
      <alignment horizontal="right" wrapText="1"/>
    </xf>
    <xf numFmtId="0" fontId="22" fillId="0" borderId="0" xfId="0" applyFont="1" applyFill="1"/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DFAT Corporate - Standard">
  <a:themeElements>
    <a:clrScheme name="DFAT Corporate">
      <a:dk1>
        <a:sysClr val="windowText" lastClr="000000"/>
      </a:dk1>
      <a:lt1>
        <a:sysClr val="window" lastClr="FFFFFF"/>
      </a:lt1>
      <a:dk2>
        <a:srgbClr val="495965"/>
      </a:dk2>
      <a:lt2>
        <a:srgbClr val="D8DCDB"/>
      </a:lt2>
      <a:accent1>
        <a:srgbClr val="65C5B4"/>
      </a:accent1>
      <a:accent2>
        <a:srgbClr val="ACD08C"/>
      </a:accent2>
      <a:accent3>
        <a:srgbClr val="D3875F"/>
      </a:accent3>
      <a:accent4>
        <a:srgbClr val="FFF799"/>
      </a:accent4>
      <a:accent5>
        <a:srgbClr val="409F68"/>
      </a:accent5>
      <a:accent6>
        <a:srgbClr val="007C89"/>
      </a:accent6>
      <a:hlink>
        <a:srgbClr val="0000FF"/>
      </a:hlink>
      <a:folHlink>
        <a:srgbClr val="800080"/>
      </a:folHlink>
    </a:clrScheme>
    <a:fontScheme name="DFAT Corporate 1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DFAT Corporate - Standard" id="{D4BA5EE0-EB14-4FE9-A4E7-2FD97131F639}" vid="{2ACD2008-3A55-4AE1-937A-FE4FB76DD00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8"/>
  <sheetViews>
    <sheetView tabSelected="1" workbookViewId="0">
      <selection activeCell="B8" sqref="B8"/>
    </sheetView>
  </sheetViews>
  <sheetFormatPr defaultColWidth="8" defaultRowHeight="11.25" outlineLevelRow="1" outlineLevelCol="1" x14ac:dyDescent="0.2"/>
  <cols>
    <col min="1" max="1" width="4.125" style="55" customWidth="1"/>
    <col min="2" max="2" width="30.625" style="55" customWidth="1"/>
    <col min="3" max="5" width="8.625" style="55" hidden="1" customWidth="1" outlineLevel="1"/>
    <col min="6" max="6" width="8.625" style="55" customWidth="1" collapsed="1"/>
    <col min="7" max="8" width="8.625" style="55" customWidth="1"/>
    <col min="9" max="9" width="7.625" style="55" hidden="1" customWidth="1" outlineLevel="1"/>
    <col min="10" max="10" width="6.75" style="55" customWidth="1" collapsed="1"/>
    <col min="11" max="11" width="0.625" style="55" customWidth="1"/>
    <col min="12" max="12" width="9.625" style="55" customWidth="1"/>
    <col min="13" max="13" width="5.875" style="55" customWidth="1"/>
    <col min="14" max="16384" width="8" style="55"/>
  </cols>
  <sheetData>
    <row r="1" spans="1:14" s="60" customFormat="1" ht="15.75" x14ac:dyDescent="0.2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s="61" customFormat="1" ht="15" x14ac:dyDescent="0.25">
      <c r="A2" s="101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4" s="62" customFormat="1" ht="12.75" customHeight="1" x14ac:dyDescent="0.25"/>
    <row r="4" spans="1:14" s="68" customFormat="1" ht="18" customHeight="1" x14ac:dyDescent="0.25">
      <c r="A4" s="63"/>
      <c r="B4" s="64"/>
      <c r="C4" s="63"/>
      <c r="D4" s="65"/>
      <c r="E4" s="65"/>
      <c r="F4" s="65"/>
      <c r="G4" s="65"/>
      <c r="H4" s="66"/>
      <c r="I4" s="66"/>
      <c r="J4" s="66"/>
      <c r="K4" s="66"/>
      <c r="L4" s="67" t="s">
        <v>18</v>
      </c>
      <c r="M4" s="67"/>
    </row>
    <row r="5" spans="1:14" s="76" customFormat="1" ht="18" customHeight="1" x14ac:dyDescent="0.2">
      <c r="A5" s="69"/>
      <c r="B5" s="70"/>
      <c r="C5" s="69"/>
      <c r="D5" s="71"/>
      <c r="E5" s="71"/>
      <c r="F5" s="71"/>
      <c r="G5" s="71"/>
      <c r="H5" s="72"/>
      <c r="I5" s="73" t="s">
        <v>19</v>
      </c>
      <c r="J5" s="74" t="s">
        <v>20</v>
      </c>
      <c r="K5" s="72"/>
      <c r="L5" s="75" t="str">
        <f>G6&amp;" to"</f>
        <v>2015 to</v>
      </c>
      <c r="M5" s="75" t="s">
        <v>21</v>
      </c>
    </row>
    <row r="6" spans="1:14" s="84" customFormat="1" ht="18" customHeight="1" x14ac:dyDescent="0.25">
      <c r="A6" s="77" t="s">
        <v>22</v>
      </c>
      <c r="B6" s="78" t="s">
        <v>23</v>
      </c>
      <c r="C6" s="79">
        <v>2011</v>
      </c>
      <c r="D6" s="80">
        <v>2012</v>
      </c>
      <c r="E6" s="80">
        <v>2013</v>
      </c>
      <c r="F6" s="79">
        <v>2014</v>
      </c>
      <c r="G6" s="79">
        <v>2015</v>
      </c>
      <c r="H6" s="79">
        <v>2016</v>
      </c>
      <c r="I6" s="81">
        <f>H6</f>
        <v>2016</v>
      </c>
      <c r="J6" s="80">
        <f>H6</f>
        <v>2016</v>
      </c>
      <c r="K6" s="82"/>
      <c r="L6" s="80">
        <f>H6</f>
        <v>2016</v>
      </c>
      <c r="M6" s="83" t="s">
        <v>24</v>
      </c>
    </row>
    <row r="7" spans="1:14" s="92" customFormat="1" ht="24.95" customHeight="1" x14ac:dyDescent="0.25">
      <c r="A7" s="85"/>
      <c r="B7" s="86" t="s">
        <v>25</v>
      </c>
      <c r="C7" s="87">
        <v>314272</v>
      </c>
      <c r="D7" s="87">
        <v>301404</v>
      </c>
      <c r="E7" s="87">
        <v>318388</v>
      </c>
      <c r="F7" s="87">
        <v>326700</v>
      </c>
      <c r="G7" s="87">
        <v>315658</v>
      </c>
      <c r="H7" s="87">
        <v>330360</v>
      </c>
      <c r="I7" s="88">
        <f t="shared" ref="I7:I32" si="0">H7-G7</f>
        <v>14702</v>
      </c>
      <c r="J7" s="89"/>
      <c r="K7" s="87"/>
      <c r="L7" s="90">
        <f t="shared" ref="L7:L32" si="1">H7/G7*100-100</f>
        <v>4.6575724359908577</v>
      </c>
      <c r="M7" s="91">
        <f>IF($C7*$D7*$E7*$F7*$G7*$H7=0,"        ..",((INDEX(LOGEST(C7:H7),1)*100-100)))</f>
        <v>1.189925399276575</v>
      </c>
    </row>
    <row r="8" spans="1:14" s="8" customFormat="1" ht="24.75" customHeight="1" x14ac:dyDescent="0.2">
      <c r="A8" s="1">
        <v>1</v>
      </c>
      <c r="B8" s="2" t="s">
        <v>1</v>
      </c>
      <c r="C8" s="3">
        <v>64097.412777000005</v>
      </c>
      <c r="D8" s="3">
        <v>54447.229142999997</v>
      </c>
      <c r="E8" s="3">
        <v>69492.469727999996</v>
      </c>
      <c r="F8" s="3">
        <v>66008.379543999996</v>
      </c>
      <c r="G8" s="3">
        <v>49100.133002000002</v>
      </c>
      <c r="H8" s="3">
        <v>53756.905408000006</v>
      </c>
      <c r="I8" s="4">
        <f t="shared" si="0"/>
        <v>4656.7724060000037</v>
      </c>
      <c r="J8" s="5">
        <f t="shared" ref="J8:J32" si="2">H8/H$7*100</f>
        <v>16.272219823223153</v>
      </c>
      <c r="K8" s="3"/>
      <c r="L8" s="6">
        <f t="shared" si="1"/>
        <v>9.4842358284657138</v>
      </c>
      <c r="M8" s="7">
        <f t="shared" ref="M8:M32" si="3">IF(C8*D8*E8*F8*G8*H8=0,"        ..",((INDEX(LOGEST(C8:H8),1)*100-100)))</f>
        <v>-3.4841602355130448</v>
      </c>
    </row>
    <row r="9" spans="1:14" s="8" customFormat="1" ht="12.75" x14ac:dyDescent="0.2">
      <c r="A9" s="9">
        <v>2</v>
      </c>
      <c r="B9" s="10" t="s">
        <v>2</v>
      </c>
      <c r="C9" s="11">
        <v>46691.028863000007</v>
      </c>
      <c r="D9" s="11">
        <v>41273.433738</v>
      </c>
      <c r="E9" s="11">
        <v>39805.084081000001</v>
      </c>
      <c r="F9" s="11">
        <v>37999.422344999992</v>
      </c>
      <c r="G9" s="11">
        <v>37034.208545000001</v>
      </c>
      <c r="H9" s="11">
        <v>42270.413176000009</v>
      </c>
      <c r="I9" s="12">
        <f t="shared" si="0"/>
        <v>5236.2046310000078</v>
      </c>
      <c r="J9" s="13">
        <f t="shared" si="2"/>
        <v>12.795257651047345</v>
      </c>
      <c r="K9" s="11"/>
      <c r="L9" s="14">
        <f t="shared" si="1"/>
        <v>14.138832276211687</v>
      </c>
      <c r="M9" s="15">
        <f t="shared" si="3"/>
        <v>-2.4519476536488582</v>
      </c>
    </row>
    <row r="10" spans="1:14" s="18" customFormat="1" ht="12.75" x14ac:dyDescent="0.2">
      <c r="A10" s="9">
        <v>3</v>
      </c>
      <c r="B10" s="10" t="s">
        <v>27</v>
      </c>
      <c r="C10" s="11">
        <v>15247</v>
      </c>
      <c r="D10" s="11">
        <v>14526</v>
      </c>
      <c r="E10" s="11">
        <v>15010</v>
      </c>
      <c r="F10" s="11">
        <v>17046</v>
      </c>
      <c r="G10" s="11">
        <v>18659</v>
      </c>
      <c r="H10" s="11">
        <v>21966</v>
      </c>
      <c r="I10" s="12">
        <f t="shared" si="0"/>
        <v>3307</v>
      </c>
      <c r="J10" s="13">
        <f t="shared" si="2"/>
        <v>6.6491100617508163</v>
      </c>
      <c r="K10" s="17"/>
      <c r="L10" s="14">
        <f t="shared" si="1"/>
        <v>17.723350661878982</v>
      </c>
      <c r="M10" s="15">
        <f t="shared" si="3"/>
        <v>8.0317661138837622</v>
      </c>
    </row>
    <row r="11" spans="1:14" s="18" customFormat="1" ht="12.75" x14ac:dyDescent="0.2">
      <c r="A11" s="9">
        <v>4</v>
      </c>
      <c r="B11" s="10" t="s">
        <v>3</v>
      </c>
      <c r="C11" s="11">
        <v>15076.958730000004</v>
      </c>
      <c r="D11" s="11">
        <v>15525.660091</v>
      </c>
      <c r="E11" s="11">
        <v>13897.641671999998</v>
      </c>
      <c r="F11" s="11">
        <v>13460.007599</v>
      </c>
      <c r="G11" s="11">
        <v>14504.027958000001</v>
      </c>
      <c r="H11" s="11">
        <v>18856.672321999999</v>
      </c>
      <c r="I11" s="12">
        <f t="shared" si="0"/>
        <v>4352.6443639999979</v>
      </c>
      <c r="J11" s="13">
        <f t="shared" si="2"/>
        <v>5.7079163100859667</v>
      </c>
      <c r="K11" s="11"/>
      <c r="L11" s="14">
        <f t="shared" si="1"/>
        <v>30.009900536624428</v>
      </c>
      <c r="M11" s="15">
        <f t="shared" si="3"/>
        <v>2.5528884856746714</v>
      </c>
    </row>
    <row r="12" spans="1:14" s="8" customFormat="1" ht="12.75" x14ac:dyDescent="0.2">
      <c r="A12" s="9">
        <v>5</v>
      </c>
      <c r="B12" s="10" t="s">
        <v>4</v>
      </c>
      <c r="C12" s="11">
        <v>11083.525648000001</v>
      </c>
      <c r="D12" s="11">
        <v>13416.085256999999</v>
      </c>
      <c r="E12" s="11">
        <v>14601.776494000002</v>
      </c>
      <c r="F12" s="11">
        <v>17742.995352999995</v>
      </c>
      <c r="G12" s="11">
        <v>16446.297653999998</v>
      </c>
      <c r="H12" s="11">
        <v>17911.648423999999</v>
      </c>
      <c r="I12" s="12">
        <f t="shared" si="0"/>
        <v>1465.3507700000009</v>
      </c>
      <c r="J12" s="13">
        <f t="shared" si="2"/>
        <v>5.4218574960648986</v>
      </c>
      <c r="K12" s="11"/>
      <c r="L12" s="14">
        <f t="shared" si="1"/>
        <v>8.9099127404130627</v>
      </c>
      <c r="M12" s="15">
        <f t="shared" si="3"/>
        <v>9.5918308334954645</v>
      </c>
    </row>
    <row r="13" spans="1:14" s="8" customFormat="1" ht="24.75" customHeight="1" x14ac:dyDescent="0.2">
      <c r="A13" s="9">
        <v>6</v>
      </c>
      <c r="B13" s="16" t="s">
        <v>26</v>
      </c>
      <c r="C13" s="11">
        <v>11670</v>
      </c>
      <c r="D13" s="11">
        <v>11774</v>
      </c>
      <c r="E13" s="11">
        <v>12458</v>
      </c>
      <c r="F13" s="11">
        <v>13611</v>
      </c>
      <c r="G13" s="11">
        <v>15304</v>
      </c>
      <c r="H13" s="11">
        <v>17412</v>
      </c>
      <c r="I13" s="12">
        <f t="shared" si="0"/>
        <v>2108</v>
      </c>
      <c r="J13" s="13">
        <f t="shared" si="2"/>
        <v>5.2706138757718852</v>
      </c>
      <c r="K13" s="17"/>
      <c r="L13" s="14">
        <f t="shared" si="1"/>
        <v>13.774176685833766</v>
      </c>
      <c r="M13" s="15">
        <f t="shared" si="3"/>
        <v>8.5637801877406474</v>
      </c>
    </row>
    <row r="14" spans="1:14" s="8" customFormat="1" ht="12.75" x14ac:dyDescent="0.2">
      <c r="A14" s="9">
        <v>7</v>
      </c>
      <c r="B14" s="10" t="s">
        <v>5</v>
      </c>
      <c r="C14" s="11">
        <v>4683.9906439999995</v>
      </c>
      <c r="D14" s="11">
        <v>4754.4967269999988</v>
      </c>
      <c r="E14" s="11">
        <v>5694.7191380000013</v>
      </c>
      <c r="F14" s="11">
        <v>7750.6222870000011</v>
      </c>
      <c r="G14" s="11">
        <v>9296.3877110000012</v>
      </c>
      <c r="H14" s="11">
        <v>7400.8397930000001</v>
      </c>
      <c r="I14" s="12">
        <f t="shared" si="0"/>
        <v>-1895.5479180000011</v>
      </c>
      <c r="J14" s="13">
        <f t="shared" si="2"/>
        <v>2.2402348326068533</v>
      </c>
      <c r="K14" s="11"/>
      <c r="L14" s="14">
        <f t="shared" si="1"/>
        <v>-20.390155584379116</v>
      </c>
      <c r="M14" s="15">
        <f t="shared" si="3"/>
        <v>14.068632360825546</v>
      </c>
    </row>
    <row r="15" spans="1:14" s="8" customFormat="1" ht="12.75" x14ac:dyDescent="0.2">
      <c r="A15" s="9">
        <v>8</v>
      </c>
      <c r="B15" s="10" t="s">
        <v>6</v>
      </c>
      <c r="C15" s="11">
        <v>5442.8866029999999</v>
      </c>
      <c r="D15" s="11">
        <v>5273.1848200000004</v>
      </c>
      <c r="E15" s="11">
        <v>5903.5485820000004</v>
      </c>
      <c r="F15" s="11">
        <v>6336.4168069999996</v>
      </c>
      <c r="G15" s="11">
        <v>7492.7335469999989</v>
      </c>
      <c r="H15" s="11">
        <v>6459.6702990000003</v>
      </c>
      <c r="I15" s="12">
        <f t="shared" si="0"/>
        <v>-1033.0632479999986</v>
      </c>
      <c r="J15" s="13">
        <f t="shared" si="2"/>
        <v>1.9553427470032692</v>
      </c>
      <c r="K15" s="11"/>
      <c r="L15" s="14">
        <f t="shared" si="1"/>
        <v>-13.787534836516699</v>
      </c>
      <c r="M15" s="15">
        <f t="shared" si="3"/>
        <v>5.8232463592327264</v>
      </c>
    </row>
    <row r="16" spans="1:14" s="8" customFormat="1" ht="12.75" x14ac:dyDescent="0.2">
      <c r="A16" s="9">
        <v>9</v>
      </c>
      <c r="B16" s="10" t="s">
        <v>7</v>
      </c>
      <c r="C16" s="11">
        <v>6076.0701729999992</v>
      </c>
      <c r="D16" s="11">
        <v>6530.5766280000016</v>
      </c>
      <c r="E16" s="11">
        <v>6085.4636640000008</v>
      </c>
      <c r="F16" s="11">
        <v>5919.6272849999987</v>
      </c>
      <c r="G16" s="11">
        <v>5812.4566110000005</v>
      </c>
      <c r="H16" s="11">
        <v>4853.3124699999998</v>
      </c>
      <c r="I16" s="12">
        <f t="shared" si="0"/>
        <v>-959.14414100000067</v>
      </c>
      <c r="J16" s="13">
        <f t="shared" si="2"/>
        <v>1.4690980960164668</v>
      </c>
      <c r="K16" s="11"/>
      <c r="L16" s="14">
        <f t="shared" si="1"/>
        <v>-16.501527756522648</v>
      </c>
      <c r="M16" s="15">
        <f t="shared" si="3"/>
        <v>-4.1967868240005117</v>
      </c>
      <c r="N16" s="19"/>
    </row>
    <row r="17" spans="1:14" s="8" customFormat="1" ht="12.75" x14ac:dyDescent="0.2">
      <c r="A17" s="9">
        <v>10</v>
      </c>
      <c r="B17" s="20" t="s">
        <v>28</v>
      </c>
      <c r="C17" s="11">
        <v>3499</v>
      </c>
      <c r="D17" s="11">
        <v>4200</v>
      </c>
      <c r="E17" s="11">
        <v>4520</v>
      </c>
      <c r="F17" s="11">
        <v>4807</v>
      </c>
      <c r="G17" s="11">
        <v>5078</v>
      </c>
      <c r="H17" s="11">
        <v>4779</v>
      </c>
      <c r="I17" s="12">
        <f t="shared" si="0"/>
        <v>-299</v>
      </c>
      <c r="J17" s="13">
        <f t="shared" si="2"/>
        <v>1.4466037050490372</v>
      </c>
      <c r="K17" s="11"/>
      <c r="L17" s="14">
        <f t="shared" si="1"/>
        <v>-5.888144938952351</v>
      </c>
      <c r="M17" s="15">
        <f t="shared" si="3"/>
        <v>6.4565344446256461</v>
      </c>
      <c r="N17" s="19"/>
    </row>
    <row r="18" spans="1:14" s="18" customFormat="1" ht="24.75" customHeight="1" x14ac:dyDescent="0.2">
      <c r="A18" s="9">
        <v>11</v>
      </c>
      <c r="B18" s="10" t="s">
        <v>8</v>
      </c>
      <c r="C18" s="11">
        <v>11451.467509</v>
      </c>
      <c r="D18" s="11">
        <v>10988.190293</v>
      </c>
      <c r="E18" s="11">
        <v>9015.8715790000006</v>
      </c>
      <c r="F18" s="11">
        <v>10564.403178999999</v>
      </c>
      <c r="G18" s="11">
        <v>6005.4175940000005</v>
      </c>
      <c r="H18" s="11">
        <v>4750.3653169999998</v>
      </c>
      <c r="I18" s="12">
        <f t="shared" si="0"/>
        <v>-1255.0522770000007</v>
      </c>
      <c r="J18" s="13">
        <f t="shared" si="2"/>
        <v>1.4379359840779755</v>
      </c>
      <c r="K18" s="12"/>
      <c r="L18" s="14">
        <f t="shared" si="1"/>
        <v>-20.898667867059245</v>
      </c>
      <c r="M18" s="15">
        <f t="shared" si="3"/>
        <v>-15.882526549367199</v>
      </c>
    </row>
    <row r="19" spans="1:14" s="8" customFormat="1" ht="12.75" x14ac:dyDescent="0.2">
      <c r="A19" s="9">
        <v>12</v>
      </c>
      <c r="B19" s="10" t="s">
        <v>9</v>
      </c>
      <c r="C19" s="11">
        <v>5437.0214699999997</v>
      </c>
      <c r="D19" s="11">
        <v>5255.4664339999999</v>
      </c>
      <c r="E19" s="11">
        <v>5191.9164149999988</v>
      </c>
      <c r="F19" s="11">
        <v>5359.4877269999997</v>
      </c>
      <c r="G19" s="11">
        <v>4813.2225660000004</v>
      </c>
      <c r="H19" s="11">
        <v>4713.7821510000003</v>
      </c>
      <c r="I19" s="12">
        <f t="shared" si="0"/>
        <v>-99.44041500000003</v>
      </c>
      <c r="J19" s="13">
        <f t="shared" si="2"/>
        <v>1.426862256629132</v>
      </c>
      <c r="K19" s="11"/>
      <c r="L19" s="14">
        <f t="shared" si="1"/>
        <v>-2.0659841433976993</v>
      </c>
      <c r="M19" s="15">
        <f t="shared" si="3"/>
        <v>-2.6656675183605643</v>
      </c>
      <c r="N19" s="19"/>
    </row>
    <row r="20" spans="1:14" s="8" customFormat="1" ht="12.75" x14ac:dyDescent="0.2">
      <c r="A20" s="9">
        <v>13</v>
      </c>
      <c r="B20" s="16" t="s">
        <v>29</v>
      </c>
      <c r="C20" s="11">
        <v>3912</v>
      </c>
      <c r="D20" s="11">
        <v>4164</v>
      </c>
      <c r="E20" s="11">
        <v>4202</v>
      </c>
      <c r="F20" s="11">
        <v>4223</v>
      </c>
      <c r="G20" s="11">
        <v>4468</v>
      </c>
      <c r="H20" s="11">
        <v>4238</v>
      </c>
      <c r="I20" s="12">
        <f t="shared" si="0"/>
        <v>-230</v>
      </c>
      <c r="J20" s="13">
        <f t="shared" si="2"/>
        <v>1.2828429591960284</v>
      </c>
      <c r="K20" s="11"/>
      <c r="L20" s="14">
        <f t="shared" si="1"/>
        <v>-5.1477170993733239</v>
      </c>
      <c r="M20" s="15">
        <f t="shared" si="3"/>
        <v>1.7773033665354347</v>
      </c>
    </row>
    <row r="21" spans="1:14" s="8" customFormat="1" ht="12.75" x14ac:dyDescent="0.2">
      <c r="A21" s="9">
        <v>14</v>
      </c>
      <c r="B21" s="10" t="s">
        <v>30</v>
      </c>
      <c r="C21" s="11">
        <v>3541</v>
      </c>
      <c r="D21" s="11">
        <v>3624</v>
      </c>
      <c r="E21" s="11">
        <v>3685</v>
      </c>
      <c r="F21" s="11">
        <v>3463</v>
      </c>
      <c r="G21" s="11">
        <v>3493</v>
      </c>
      <c r="H21" s="11">
        <v>4122</v>
      </c>
      <c r="I21" s="12">
        <f t="shared" si="0"/>
        <v>629</v>
      </c>
      <c r="J21" s="13">
        <f t="shared" si="2"/>
        <v>1.2477297493643298</v>
      </c>
      <c r="K21" s="12"/>
      <c r="L21" s="14">
        <f t="shared" si="1"/>
        <v>18.007443458345264</v>
      </c>
      <c r="M21" s="15">
        <f t="shared" si="3"/>
        <v>1.6914573323891631</v>
      </c>
      <c r="N21" s="19"/>
    </row>
    <row r="22" spans="1:14" s="8" customFormat="1" ht="12.75" x14ac:dyDescent="0.2">
      <c r="A22" s="9">
        <v>15</v>
      </c>
      <c r="B22" s="10" t="s">
        <v>10</v>
      </c>
      <c r="C22" s="11">
        <v>2374.9277890000003</v>
      </c>
      <c r="D22" s="11">
        <v>2369.971312000001</v>
      </c>
      <c r="E22" s="11">
        <v>2883.8850389999998</v>
      </c>
      <c r="F22" s="11">
        <v>3733.3548429999983</v>
      </c>
      <c r="G22" s="11">
        <v>3738.3664750000012</v>
      </c>
      <c r="H22" s="11">
        <v>3573.2161140000035</v>
      </c>
      <c r="I22" s="12">
        <f t="shared" si="0"/>
        <v>-165.1503609999977</v>
      </c>
      <c r="J22" s="13">
        <f t="shared" si="2"/>
        <v>1.0816128205593907</v>
      </c>
      <c r="K22" s="17"/>
      <c r="L22" s="14">
        <f t="shared" si="1"/>
        <v>-4.4177145848173609</v>
      </c>
      <c r="M22" s="15">
        <f t="shared" si="3"/>
        <v>11.04877520466141</v>
      </c>
      <c r="N22" s="19"/>
    </row>
    <row r="23" spans="1:14" s="8" customFormat="1" ht="24.75" customHeight="1" x14ac:dyDescent="0.2">
      <c r="A23" s="9">
        <v>16</v>
      </c>
      <c r="B23" s="16" t="s">
        <v>0</v>
      </c>
      <c r="C23" s="17">
        <v>1484</v>
      </c>
      <c r="D23" s="17">
        <v>1898</v>
      </c>
      <c r="E23" s="17">
        <v>2708</v>
      </c>
      <c r="F23" s="17">
        <v>3159</v>
      </c>
      <c r="G23" s="17">
        <v>3733</v>
      </c>
      <c r="H23" s="17">
        <v>3509</v>
      </c>
      <c r="I23" s="12">
        <f t="shared" si="0"/>
        <v>-224</v>
      </c>
      <c r="J23" s="13">
        <f t="shared" si="2"/>
        <v>1.0621745974088872</v>
      </c>
      <c r="K23" s="11"/>
      <c r="L23" s="14">
        <f t="shared" si="1"/>
        <v>-6.0005357621216149</v>
      </c>
      <c r="M23" s="15">
        <f t="shared" si="3"/>
        <v>20.360454353674996</v>
      </c>
      <c r="N23" s="19"/>
    </row>
    <row r="24" spans="1:14" s="8" customFormat="1" ht="12.75" x14ac:dyDescent="0.2">
      <c r="A24" s="9">
        <v>17</v>
      </c>
      <c r="B24" s="10" t="s">
        <v>11</v>
      </c>
      <c r="C24" s="11">
        <v>4656.505983</v>
      </c>
      <c r="D24" s="11">
        <v>3774.3740530000005</v>
      </c>
      <c r="E24" s="11">
        <v>3674.9010159999984</v>
      </c>
      <c r="F24" s="11">
        <v>3967.9691380000013</v>
      </c>
      <c r="G24" s="11">
        <v>3934.1088919999997</v>
      </c>
      <c r="H24" s="11">
        <v>3340.776350000001</v>
      </c>
      <c r="I24" s="12">
        <f t="shared" si="0"/>
        <v>-593.33254199999874</v>
      </c>
      <c r="J24" s="13">
        <f t="shared" si="2"/>
        <v>1.0112532842959199</v>
      </c>
      <c r="K24" s="11"/>
      <c r="L24" s="14">
        <f t="shared" si="1"/>
        <v>-15.081751885580459</v>
      </c>
      <c r="M24" s="15">
        <f t="shared" si="3"/>
        <v>-4.083519947803822</v>
      </c>
      <c r="N24" s="19"/>
    </row>
    <row r="25" spans="1:14" s="8" customFormat="1" ht="12.75" x14ac:dyDescent="0.2">
      <c r="A25" s="9">
        <v>18</v>
      </c>
      <c r="B25" s="20" t="s">
        <v>31</v>
      </c>
      <c r="C25" s="11">
        <v>1697</v>
      </c>
      <c r="D25" s="11">
        <v>1743</v>
      </c>
      <c r="E25" s="11">
        <v>2177</v>
      </c>
      <c r="F25" s="11">
        <v>2572</v>
      </c>
      <c r="G25" s="11">
        <v>3053</v>
      </c>
      <c r="H25" s="11">
        <v>3301</v>
      </c>
      <c r="I25" s="12">
        <f t="shared" si="0"/>
        <v>248</v>
      </c>
      <c r="J25" s="13">
        <f t="shared" si="2"/>
        <v>0.9992129797796343</v>
      </c>
      <c r="K25" s="11"/>
      <c r="L25" s="14">
        <f t="shared" si="1"/>
        <v>8.123157549950875</v>
      </c>
      <c r="M25" s="15">
        <f t="shared" si="3"/>
        <v>15.935071500457326</v>
      </c>
      <c r="N25" s="19"/>
    </row>
    <row r="26" spans="1:14" s="8" customFormat="1" ht="12.75" x14ac:dyDescent="0.2">
      <c r="A26" s="9">
        <v>19</v>
      </c>
      <c r="B26" s="10" t="s">
        <v>12</v>
      </c>
      <c r="C26" s="11">
        <v>3861.015472999999</v>
      </c>
      <c r="D26" s="11">
        <v>3349.406219</v>
      </c>
      <c r="E26" s="11">
        <v>3373.4680680000001</v>
      </c>
      <c r="F26" s="11">
        <v>3848.602253</v>
      </c>
      <c r="G26" s="11">
        <v>3397.0789840000007</v>
      </c>
      <c r="H26" s="11">
        <v>3115.2285189999989</v>
      </c>
      <c r="I26" s="12">
        <f t="shared" si="0"/>
        <v>-281.8504650000018</v>
      </c>
      <c r="J26" s="13">
        <f t="shared" si="2"/>
        <v>0.94297993673568192</v>
      </c>
      <c r="K26" s="11"/>
      <c r="L26" s="14">
        <f t="shared" si="1"/>
        <v>-8.2968475660265</v>
      </c>
      <c r="M26" s="15">
        <f t="shared" si="3"/>
        <v>-2.5357842971776563</v>
      </c>
    </row>
    <row r="27" spans="1:14" s="8" customFormat="1" ht="12.75" x14ac:dyDescent="0.2">
      <c r="A27" s="9">
        <v>20</v>
      </c>
      <c r="B27" s="10" t="s">
        <v>13</v>
      </c>
      <c r="C27" s="11">
        <v>2837.4283619999997</v>
      </c>
      <c r="D27" s="11">
        <v>2524.0995539999999</v>
      </c>
      <c r="E27" s="11">
        <v>2608.4219370000001</v>
      </c>
      <c r="F27" s="11">
        <v>2417.3297069999999</v>
      </c>
      <c r="G27" s="11">
        <v>2911.5520550000001</v>
      </c>
      <c r="H27" s="11">
        <v>3023.328696</v>
      </c>
      <c r="I27" s="12">
        <f t="shared" si="0"/>
        <v>111.77664099999993</v>
      </c>
      <c r="J27" s="13">
        <f t="shared" si="2"/>
        <v>0.91516185252451876</v>
      </c>
      <c r="K27" s="11"/>
      <c r="L27" s="14">
        <f t="shared" si="1"/>
        <v>3.8390741050995842</v>
      </c>
      <c r="M27" s="15">
        <f t="shared" si="3"/>
        <v>1.9316344718540677</v>
      </c>
    </row>
    <row r="28" spans="1:14" s="8" customFormat="1" ht="24.75" customHeight="1" x14ac:dyDescent="0.2">
      <c r="A28" s="9">
        <v>21</v>
      </c>
      <c r="B28" s="10" t="s">
        <v>32</v>
      </c>
      <c r="C28" s="11">
        <v>4544.4625599999999</v>
      </c>
      <c r="D28" s="11">
        <v>4216.5851759999996</v>
      </c>
      <c r="E28" s="11">
        <v>4486.1314860000002</v>
      </c>
      <c r="F28" s="11">
        <v>4594.0303249999988</v>
      </c>
      <c r="G28" s="11">
        <v>4436.77531</v>
      </c>
      <c r="H28" s="11">
        <v>2802.9655370000005</v>
      </c>
      <c r="I28" s="12">
        <f t="shared" si="0"/>
        <v>-1633.8097729999995</v>
      </c>
      <c r="J28" s="13">
        <f t="shared" si="2"/>
        <v>0.84845790561811374</v>
      </c>
      <c r="K28" s="11"/>
      <c r="L28" s="14">
        <f t="shared" si="1"/>
        <v>-36.82426219145183</v>
      </c>
      <c r="M28" s="15">
        <f t="shared" si="3"/>
        <v>-6.1986526861884812</v>
      </c>
    </row>
    <row r="29" spans="1:14" s="8" customFormat="1" ht="12.75" x14ac:dyDescent="0.2">
      <c r="A29" s="9">
        <v>22</v>
      </c>
      <c r="B29" s="16" t="s">
        <v>33</v>
      </c>
      <c r="C29" s="11">
        <v>2227</v>
      </c>
      <c r="D29" s="11">
        <v>2274</v>
      </c>
      <c r="E29" s="11">
        <v>2406</v>
      </c>
      <c r="F29" s="11">
        <v>2596</v>
      </c>
      <c r="G29" s="11">
        <v>2674</v>
      </c>
      <c r="H29" s="11">
        <v>2788</v>
      </c>
      <c r="I29" s="12">
        <f t="shared" si="0"/>
        <v>114</v>
      </c>
      <c r="J29" s="13">
        <f t="shared" si="2"/>
        <v>0.84392783629979418</v>
      </c>
      <c r="K29" s="11"/>
      <c r="L29" s="14">
        <f t="shared" si="1"/>
        <v>4.2632759910246705</v>
      </c>
      <c r="M29" s="15">
        <f t="shared" si="3"/>
        <v>4.9334247405364806</v>
      </c>
    </row>
    <row r="30" spans="1:14" s="8" customFormat="1" ht="12.75" x14ac:dyDescent="0.2">
      <c r="A30" s="9">
        <v>23</v>
      </c>
      <c r="B30" s="10" t="s">
        <v>34</v>
      </c>
      <c r="C30" s="11">
        <v>2657</v>
      </c>
      <c r="D30" s="11">
        <v>2487</v>
      </c>
      <c r="E30" s="11">
        <v>2340</v>
      </c>
      <c r="F30" s="11">
        <v>2407</v>
      </c>
      <c r="G30" s="11">
        <v>2635</v>
      </c>
      <c r="H30" s="11">
        <v>2741</v>
      </c>
      <c r="I30" s="12">
        <f t="shared" si="0"/>
        <v>106</v>
      </c>
      <c r="J30" s="13">
        <f t="shared" si="2"/>
        <v>0.82970093231626107</v>
      </c>
      <c r="K30" s="11"/>
      <c r="L30" s="14">
        <f t="shared" si="1"/>
        <v>4.0227703984819811</v>
      </c>
      <c r="M30" s="15">
        <f t="shared" si="3"/>
        <v>1.0260107154029754</v>
      </c>
    </row>
    <row r="31" spans="1:14" s="8" customFormat="1" ht="12.75" x14ac:dyDescent="0.2">
      <c r="A31" s="9">
        <v>24</v>
      </c>
      <c r="B31" s="10" t="s">
        <v>14</v>
      </c>
      <c r="C31" s="11">
        <v>2032.7785130000004</v>
      </c>
      <c r="D31" s="11">
        <v>2009.4631820000006</v>
      </c>
      <c r="E31" s="11">
        <v>1997.1707879999994</v>
      </c>
      <c r="F31" s="11">
        <v>2034.3760380000001</v>
      </c>
      <c r="G31" s="11">
        <v>2387.7942130000001</v>
      </c>
      <c r="H31" s="11">
        <v>2520.8624989999994</v>
      </c>
      <c r="I31" s="12">
        <f t="shared" si="0"/>
        <v>133.06828599999926</v>
      </c>
      <c r="J31" s="13">
        <f t="shared" si="2"/>
        <v>0.76306529210558161</v>
      </c>
      <c r="K31" s="11"/>
      <c r="L31" s="14">
        <f t="shared" si="1"/>
        <v>5.5728540288576056</v>
      </c>
      <c r="M31" s="15">
        <f t="shared" si="3"/>
        <v>4.7132821466798589</v>
      </c>
    </row>
    <row r="32" spans="1:14" s="28" customFormat="1" ht="12.75" x14ac:dyDescent="0.2">
      <c r="A32" s="21">
        <v>25</v>
      </c>
      <c r="B32" s="22" t="s">
        <v>15</v>
      </c>
      <c r="C32" s="23">
        <v>788.33026100000041</v>
      </c>
      <c r="D32" s="23">
        <v>810.41128999999978</v>
      </c>
      <c r="E32" s="23">
        <v>992.09459900000002</v>
      </c>
      <c r="F32" s="23">
        <v>1016.027337</v>
      </c>
      <c r="G32" s="23">
        <v>1687.8770610000001</v>
      </c>
      <c r="H32" s="23">
        <v>2368.5003270000002</v>
      </c>
      <c r="I32" s="24">
        <f t="shared" si="0"/>
        <v>680.62326600000006</v>
      </c>
      <c r="J32" s="25">
        <f t="shared" si="2"/>
        <v>0.7169452497275699</v>
      </c>
      <c r="K32" s="23"/>
      <c r="L32" s="26">
        <f t="shared" si="1"/>
        <v>40.324220390598697</v>
      </c>
      <c r="M32" s="27">
        <f t="shared" si="3"/>
        <v>24.69802025602516</v>
      </c>
    </row>
    <row r="33" spans="1:13" s="28" customFormat="1" ht="9" customHeight="1" x14ac:dyDescent="0.2">
      <c r="A33" s="29"/>
      <c r="B33" s="29"/>
      <c r="C33" s="30"/>
      <c r="D33" s="30"/>
      <c r="E33" s="30"/>
      <c r="F33" s="30"/>
      <c r="G33" s="30"/>
      <c r="H33" s="30"/>
      <c r="I33" s="30"/>
      <c r="J33" s="31"/>
      <c r="K33" s="30"/>
      <c r="L33" s="32"/>
      <c r="M33" s="32"/>
    </row>
    <row r="34" spans="1:13" s="28" customFormat="1" ht="14.45" customHeight="1" x14ac:dyDescent="0.2">
      <c r="A34" s="34" t="s">
        <v>35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s="8" customFormat="1" ht="24.75" customHeight="1" x14ac:dyDescent="0.2">
      <c r="A35" s="35"/>
      <c r="B35" s="36" t="s">
        <v>36</v>
      </c>
      <c r="C35" s="37">
        <v>15777</v>
      </c>
      <c r="D35" s="37">
        <v>14963</v>
      </c>
      <c r="E35" s="37">
        <v>15452</v>
      </c>
      <c r="F35" s="37">
        <v>17629</v>
      </c>
      <c r="G35" s="37">
        <v>19198</v>
      </c>
      <c r="H35" s="37">
        <v>22404</v>
      </c>
      <c r="I35" s="37"/>
      <c r="J35" s="5">
        <f t="shared" ref="J35" si="4">H35/H$7*100</f>
        <v>6.7816926988739565</v>
      </c>
      <c r="K35" s="37"/>
      <c r="L35" s="38">
        <f t="shared" ref="L35" si="5">H35/G35*100-100</f>
        <v>16.699656214188991</v>
      </c>
      <c r="M35" s="39">
        <f t="shared" ref="M35" si="6">IF(C35*D35*E35*F35*G35*H35=0,"        ..",((INDEX(LOGEST(C35:H35),1)*100-100)))</f>
        <v>7.8127944818227917</v>
      </c>
    </row>
    <row r="36" spans="1:13" s="99" customFormat="1" ht="31.5" customHeight="1" x14ac:dyDescent="0.2">
      <c r="A36" s="93"/>
      <c r="B36" s="94"/>
      <c r="C36" s="95" t="s">
        <v>37</v>
      </c>
      <c r="D36" s="95" t="s">
        <v>38</v>
      </c>
      <c r="E36" s="95" t="s">
        <v>39</v>
      </c>
      <c r="F36" s="96" t="s">
        <v>40</v>
      </c>
      <c r="G36" s="96" t="s">
        <v>41</v>
      </c>
      <c r="H36" s="96" t="s">
        <v>42</v>
      </c>
      <c r="I36" s="97"/>
      <c r="J36" s="98" t="s">
        <v>43</v>
      </c>
      <c r="K36" s="96"/>
      <c r="L36" s="98" t="s">
        <v>44</v>
      </c>
      <c r="M36" s="98" t="s">
        <v>45</v>
      </c>
    </row>
    <row r="37" spans="1:13" s="28" customFormat="1" ht="18" hidden="1" customHeight="1" outlineLevel="1" x14ac:dyDescent="0.2">
      <c r="B37" s="33"/>
      <c r="C37" s="40"/>
      <c r="D37" s="40"/>
      <c r="E37" s="40"/>
      <c r="F37" s="40"/>
      <c r="G37" s="40"/>
      <c r="H37" s="40" t="str">
        <f>H36&amp;" total"</f>
        <v>2015-16 total</v>
      </c>
      <c r="I37" s="41"/>
      <c r="J37" s="41">
        <v>312302</v>
      </c>
      <c r="K37" s="40"/>
      <c r="L37" s="38"/>
      <c r="M37" s="39"/>
    </row>
    <row r="38" spans="1:13" s="28" customFormat="1" ht="24.75" customHeight="1" collapsed="1" x14ac:dyDescent="0.2">
      <c r="A38" s="42"/>
      <c r="B38" s="43" t="s">
        <v>46</v>
      </c>
      <c r="C38" s="44">
        <v>26096.04290579505</v>
      </c>
      <c r="D38" s="44">
        <v>26348.416596020019</v>
      </c>
      <c r="E38" s="44">
        <v>27185.374706633163</v>
      </c>
      <c r="F38" s="44">
        <v>28192.834335742609</v>
      </c>
      <c r="G38" s="44">
        <v>30809.565733844363</v>
      </c>
      <c r="H38" s="44">
        <v>34222.365764579357</v>
      </c>
      <c r="I38" s="44"/>
      <c r="J38" s="45">
        <f>H38/J37*100</f>
        <v>10.958100096886781</v>
      </c>
      <c r="K38" s="44"/>
      <c r="L38" s="46">
        <f>H38/G38*100-100</f>
        <v>11.077079307826892</v>
      </c>
      <c r="M38" s="47">
        <f>IF(C38*D38*E38*F38*G38*H38=0,"        ..",((INDEX(LOGEST(C38:H38),1)*100-100)))</f>
        <v>5.4613986585272443</v>
      </c>
    </row>
    <row r="39" spans="1:13" s="49" customFormat="1" ht="18" customHeight="1" x14ac:dyDescent="0.2">
      <c r="A39" s="48" t="s">
        <v>47</v>
      </c>
    </row>
    <row r="40" spans="1:13" s="49" customFormat="1" ht="12.75" customHeight="1" x14ac:dyDescent="0.2">
      <c r="A40" s="48" t="s">
        <v>48</v>
      </c>
    </row>
    <row r="41" spans="1:13" s="49" customFormat="1" ht="12.75" customHeight="1" x14ac:dyDescent="0.2">
      <c r="A41" s="48" t="s">
        <v>49</v>
      </c>
    </row>
    <row r="42" spans="1:13" s="49" customFormat="1" ht="12.75" customHeight="1" x14ac:dyDescent="0.2">
      <c r="A42" s="48" t="s">
        <v>50</v>
      </c>
    </row>
    <row r="43" spans="1:13" s="49" customFormat="1" ht="12.75" customHeight="1" x14ac:dyDescent="0.2">
      <c r="A43" s="48" t="s">
        <v>51</v>
      </c>
    </row>
    <row r="44" spans="1:13" s="49" customFormat="1" ht="12.75" customHeight="1" x14ac:dyDescent="0.2">
      <c r="A44" s="48" t="s">
        <v>53</v>
      </c>
    </row>
    <row r="45" spans="1:13" s="49" customFormat="1" ht="12.75" customHeight="1" x14ac:dyDescent="0.2">
      <c r="A45" s="50"/>
    </row>
    <row r="46" spans="1:13" s="49" customFormat="1" ht="12.75" customHeight="1" x14ac:dyDescent="0.2">
      <c r="A46" s="51" t="s">
        <v>52</v>
      </c>
    </row>
    <row r="47" spans="1:13" s="49" customFormat="1" ht="12.75" customHeight="1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52"/>
    </row>
    <row r="48" spans="1:13" s="53" customFormat="1" x14ac:dyDescent="0.2"/>
    <row r="49" spans="1:13" s="53" customFormat="1" x14ac:dyDescent="0.2"/>
    <row r="50" spans="1:13" x14ac:dyDescent="0.2">
      <c r="A50" s="54"/>
    </row>
    <row r="51" spans="1:13" x14ac:dyDescent="0.2">
      <c r="A51" s="54"/>
    </row>
    <row r="52" spans="1:13" x14ac:dyDescent="0.2">
      <c r="A52" s="54"/>
    </row>
    <row r="53" spans="1:13" x14ac:dyDescent="0.2">
      <c r="A53" s="54"/>
    </row>
    <row r="54" spans="1:13" x14ac:dyDescent="0.2">
      <c r="A54" s="54"/>
    </row>
    <row r="55" spans="1:13" x14ac:dyDescent="0.2">
      <c r="A55" s="56"/>
    </row>
    <row r="64" spans="1:13" s="58" customForma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7"/>
    </row>
    <row r="70" spans="3:11" x14ac:dyDescent="0.2">
      <c r="C70" s="59"/>
      <c r="D70" s="59"/>
      <c r="E70" s="59"/>
      <c r="F70" s="59"/>
      <c r="G70" s="59"/>
      <c r="H70" s="59"/>
      <c r="I70" s="59"/>
      <c r="J70" s="59"/>
      <c r="K70" s="59"/>
    </row>
    <row r="71" spans="3:11" x14ac:dyDescent="0.2">
      <c r="C71" s="59"/>
      <c r="D71" s="59"/>
      <c r="E71" s="59"/>
      <c r="F71" s="59"/>
      <c r="G71" s="59"/>
      <c r="H71" s="59"/>
      <c r="I71" s="59"/>
      <c r="J71" s="59"/>
      <c r="K71" s="59"/>
    </row>
    <row r="72" spans="3:11" x14ac:dyDescent="0.2">
      <c r="C72" s="59"/>
      <c r="D72" s="59"/>
      <c r="E72" s="59"/>
      <c r="F72" s="59"/>
      <c r="G72" s="59"/>
      <c r="H72" s="59"/>
      <c r="I72" s="59"/>
      <c r="J72" s="59"/>
      <c r="K72" s="59"/>
    </row>
    <row r="73" spans="3:11" x14ac:dyDescent="0.2">
      <c r="C73" s="59"/>
      <c r="D73" s="59"/>
      <c r="E73" s="59"/>
      <c r="F73" s="59"/>
      <c r="G73" s="59"/>
      <c r="H73" s="59"/>
      <c r="I73" s="59"/>
      <c r="J73" s="59"/>
      <c r="K73" s="59"/>
    </row>
    <row r="75" spans="3:11" x14ac:dyDescent="0.2">
      <c r="C75" s="59"/>
      <c r="D75" s="59"/>
      <c r="E75" s="59"/>
      <c r="F75" s="59"/>
      <c r="G75" s="59"/>
      <c r="H75" s="59"/>
      <c r="I75" s="59"/>
      <c r="J75" s="59"/>
      <c r="K75" s="59"/>
    </row>
    <row r="76" spans="3:11" x14ac:dyDescent="0.2">
      <c r="C76" s="59"/>
      <c r="D76" s="59"/>
      <c r="E76" s="59"/>
      <c r="F76" s="59"/>
      <c r="G76" s="59"/>
      <c r="H76" s="59"/>
      <c r="I76" s="59"/>
      <c r="J76" s="59"/>
      <c r="K76" s="59"/>
    </row>
    <row r="77" spans="3:11" x14ac:dyDescent="0.2">
      <c r="C77" s="59"/>
      <c r="D77" s="59"/>
      <c r="E77" s="59"/>
      <c r="F77" s="59"/>
      <c r="G77" s="59"/>
      <c r="H77" s="59"/>
      <c r="I77" s="59"/>
      <c r="J77" s="59"/>
      <c r="K77" s="59"/>
    </row>
    <row r="79" spans="3:11" x14ac:dyDescent="0.2">
      <c r="C79" s="59"/>
      <c r="D79" s="59"/>
      <c r="E79" s="59"/>
      <c r="F79" s="59"/>
      <c r="G79" s="59"/>
      <c r="H79" s="59"/>
      <c r="I79" s="59"/>
      <c r="J79" s="59"/>
      <c r="K79" s="59"/>
    </row>
    <row r="82" spans="3:11" x14ac:dyDescent="0.2">
      <c r="E82" s="59"/>
      <c r="F82" s="59"/>
    </row>
    <row r="83" spans="3:11" x14ac:dyDescent="0.2">
      <c r="C83" s="59"/>
      <c r="D83" s="59"/>
      <c r="E83" s="59"/>
      <c r="F83" s="59"/>
      <c r="G83" s="59"/>
      <c r="H83" s="59"/>
      <c r="I83" s="59"/>
      <c r="J83" s="59"/>
      <c r="K83" s="59"/>
    </row>
    <row r="84" spans="3:11" x14ac:dyDescent="0.2">
      <c r="C84" s="59"/>
      <c r="D84" s="59"/>
      <c r="E84" s="59"/>
      <c r="F84" s="59"/>
      <c r="G84" s="59"/>
      <c r="H84" s="59"/>
      <c r="I84" s="59"/>
      <c r="J84" s="59"/>
      <c r="K84" s="59"/>
    </row>
    <row r="86" spans="3:11" x14ac:dyDescent="0.2">
      <c r="C86" s="59"/>
      <c r="D86" s="59"/>
      <c r="E86" s="59"/>
      <c r="F86" s="59"/>
      <c r="G86" s="59"/>
      <c r="H86" s="59"/>
      <c r="I86" s="59"/>
      <c r="J86" s="59"/>
      <c r="K86" s="59"/>
    </row>
    <row r="87" spans="3:11" x14ac:dyDescent="0.2">
      <c r="C87" s="59"/>
      <c r="D87" s="59"/>
      <c r="E87" s="59"/>
      <c r="F87" s="59"/>
      <c r="G87" s="59"/>
      <c r="H87" s="59"/>
      <c r="I87" s="59"/>
      <c r="J87" s="59"/>
      <c r="K87" s="59"/>
    </row>
    <row r="88" spans="3:11" x14ac:dyDescent="0.2">
      <c r="C88" s="59"/>
      <c r="D88" s="59"/>
      <c r="E88" s="59"/>
      <c r="F88" s="59"/>
      <c r="G88" s="59"/>
      <c r="H88" s="59"/>
      <c r="I88" s="59"/>
      <c r="J88" s="59"/>
      <c r="K88" s="59"/>
    </row>
  </sheetData>
  <mergeCells count="2">
    <mergeCell ref="A1:M1"/>
    <mergeCell ref="A2:M2"/>
  </mergeCells>
  <printOptions horizontalCentered="1"/>
  <pageMargins left="0.78740157480314965" right="0.78740157480314965" top="0.98425196850393704" bottom="0.78740157480314965" header="0.31496062992125984" footer="0.31496062992125984"/>
  <pageSetup paperSize="9" orientation="portrait" horizontalDpi="300" verticalDpi="300" r:id="rId1"/>
  <headerFooter>
    <oddHeader>&amp;L&amp;G&amp;R&amp;"+,Regular"&amp;8Statistics Section, Office of Economic Analysis
Investment and Economic Division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80E2B63DBD84BB713B166B839906F" ma:contentTypeVersion="2" ma:contentTypeDescription="Create a new document." ma:contentTypeScope="" ma:versionID="8b5bbd3f68a9e537e071ecf7a6cd43d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F1ABAD-1310-4F48-A7A6-12B681B3D36D}"/>
</file>

<file path=customXml/itemProps2.xml><?xml version="1.0" encoding="utf-8"?>
<ds:datastoreItem xmlns:ds="http://schemas.openxmlformats.org/officeDocument/2006/customXml" ds:itemID="{5FC47300-9402-413F-98F2-7FC4B0D6D55F}"/>
</file>

<file path=customXml/itemProps3.xml><?xml version="1.0" encoding="utf-8"?>
<ds:datastoreItem xmlns:ds="http://schemas.openxmlformats.org/officeDocument/2006/customXml" ds:itemID="{3A80728C-3AC5-4937-B673-18FDA82BE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Foreign Affairs and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Lalor, Katrina</dc:creator>
  <cp:lastModifiedBy>Andrew, Julie-Anne</cp:lastModifiedBy>
  <cp:lastPrinted>2017-07-20T02:13:06Z</cp:lastPrinted>
  <dcterms:created xsi:type="dcterms:W3CDTF">2016-08-01T00:48:02Z</dcterms:created>
  <dcterms:modified xsi:type="dcterms:W3CDTF">2017-08-16T01:13:16Z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13df6ec2-2c9d-4075-af3d-2448d442d332</vt:lpwstr>
  </property>
  <property fmtid="{D5CDD505-2E9C-101B-9397-08002B2CF9AE}" pid="3" name="ContentTypeId">
    <vt:lpwstr>0x010100A5780E2B63DBD84BB713B166B839906F</vt:lpwstr>
  </property>
  <property fmtid="{D5CDD505-2E9C-101B-9397-08002B2CF9AE}" pid="4" name="Alpha">
    <vt:lpwstr>Excel</vt:lpwstr>
  </property>
  <property fmtid="{D5CDD505-2E9C-101B-9397-08002B2CF9AE}" pid="5" name="Order">
    <vt:r8>81600</vt:r8>
  </property>
  <property fmtid="{D5CDD505-2E9C-101B-9397-08002B2CF9AE}" pid="6" name="DFATTrimExcelDocId">
    <vt:lpwstr>4dbed0c3-2a5e-404a-afd9-4ad4aab25a1e</vt:lpwstr>
  </property>
  <property fmtid="{D5CDD505-2E9C-101B-9397-08002B2CF9AE}" pid="7" name="hptrimdataset">
    <vt:lpwstr>CH</vt:lpwstr>
  </property>
  <property fmtid="{D5CDD505-2E9C-101B-9397-08002B2CF9AE}" pid="8" name="hptrimfileref">
    <vt:lpwstr>11/24822#1</vt:lpwstr>
  </property>
  <property fmtid="{D5CDD505-2E9C-101B-9397-08002B2CF9AE}" pid="9" name="hptrimrecordref">
    <vt:lpwstr/>
  </property>
  <property fmtid="{D5CDD505-2E9C-101B-9397-08002B2CF9AE}" pid="10" name="SEC">
    <vt:lpwstr>UNCLASSIFIED</vt:lpwstr>
  </property>
  <property fmtid="{D5CDD505-2E9C-101B-9397-08002B2CF9AE}" pid="11" name="DLM">
    <vt:lpwstr>No DLM</vt:lpwstr>
  </property>
  <property fmtid="{D5CDD505-2E9C-101B-9397-08002B2CF9AE}" pid="12" name="PublishingContact">
    <vt:lpwstr/>
  </property>
  <property fmtid="{D5CDD505-2E9C-101B-9397-08002B2CF9AE}" pid="13" name="PublishingRollupImage">
    <vt:lpwstr/>
  </property>
  <property fmtid="{D5CDD505-2E9C-101B-9397-08002B2CF9AE}" pid="14" name="DfatWebArticleISBN">
    <vt:lpwstr/>
  </property>
  <property fmtid="{D5CDD505-2E9C-101B-9397-08002B2CF9AE}" pid="15" name="PublishingContactEmail">
    <vt:lpwstr/>
  </property>
  <property fmtid="{D5CDD505-2E9C-101B-9397-08002B2CF9AE}" pid="16" name="DfatPageContent1">
    <vt:lpwstr/>
  </property>
  <property fmtid="{D5CDD505-2E9C-101B-9397-08002B2CF9AE}" pid="17" name="DfatArticleImageCaption">
    <vt:lpwstr/>
  </property>
  <property fmtid="{D5CDD505-2E9C-101B-9397-08002B2CF9AE}" pid="18" name="DfatArticleInfoWindow">
    <vt:lpwstr/>
  </property>
  <property fmtid="{D5CDD505-2E9C-101B-9397-08002B2CF9AE}" pid="19" name="DfatWebArticleTopicLookup">
    <vt:lpwstr/>
  </property>
  <property fmtid="{D5CDD505-2E9C-101B-9397-08002B2CF9AE}" pid="20" name="xd_Signature">
    <vt:bool>false</vt:bool>
  </property>
  <property fmtid="{D5CDD505-2E9C-101B-9397-08002B2CF9AE}" pid="22" name="DfatWebRegionLookup">
    <vt:lpwstr/>
  </property>
  <property fmtid="{D5CDD505-2E9C-101B-9397-08002B2CF9AE}" pid="23" name="xd_ProgID">
    <vt:lpwstr/>
  </property>
  <property fmtid="{D5CDD505-2E9C-101B-9397-08002B2CF9AE}" pid="25" name="DfatArticleLat">
    <vt:lpwstr/>
  </property>
  <property fmtid="{D5CDD505-2E9C-101B-9397-08002B2CF9AE}" pid="26" name="PublishingVariationRelationshipLinkFieldID">
    <vt:lpwstr/>
  </property>
  <property fmtid="{D5CDD505-2E9C-101B-9397-08002B2CF9AE}" pid="27" name="DfatPageContent4">
    <vt:lpwstr/>
  </property>
  <property fmtid="{D5CDD505-2E9C-101B-9397-08002B2CF9AE}" pid="28" name="DfatShowOnMegaMenu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DfatArticleType">
    <vt:lpwstr/>
  </property>
  <property fmtid="{D5CDD505-2E9C-101B-9397-08002B2CF9AE}" pid="32" name="DfatShowOnCarousels">
    <vt:lpwstr/>
  </property>
  <property fmtid="{D5CDD505-2E9C-101B-9397-08002B2CF9AE}" pid="33" name="TemplateUrl">
    <vt:lpwstr/>
  </property>
  <property fmtid="{D5CDD505-2E9C-101B-9397-08002B2CF9AE}" pid="34" name="Audience">
    <vt:lpwstr/>
  </property>
  <property fmtid="{D5CDD505-2E9C-101B-9397-08002B2CF9AE}" pid="35" name="DfatPageContent2">
    <vt:lpwstr/>
  </property>
  <property fmtid="{D5CDD505-2E9C-101B-9397-08002B2CF9AE}" pid="36" name="DfatPageTeaser">
    <vt:lpwstr/>
  </property>
  <property fmtid="{D5CDD505-2E9C-101B-9397-08002B2CF9AE}" pid="38" name="DfatWebCountryLookup">
    <vt:lpwstr/>
  </property>
  <property fmtid="{D5CDD505-2E9C-101B-9397-08002B2CF9AE}" pid="39" name="DfatWebArticleInitiativeLookup">
    <vt:lpwstr/>
  </property>
  <property fmtid="{D5CDD505-2E9C-101B-9397-08002B2CF9AE}" pid="40" name="DfatArticleShowOnHomepage">
    <vt:lpwstr/>
  </property>
  <property fmtid="{D5CDD505-2E9C-101B-9397-08002B2CF9AE}" pid="41" name="DfatWebArticleSubtitle">
    <vt:lpwstr/>
  </property>
  <property fmtid="{D5CDD505-2E9C-101B-9397-08002B2CF9AE}" pid="42" name="PublishingVariationGroupID">
    <vt:lpwstr/>
  </property>
  <property fmtid="{D5CDD505-2E9C-101B-9397-08002B2CF9AE}" pid="43" name="PublishingContactPicture">
    <vt:lpwstr/>
  </property>
  <property fmtid="{D5CDD505-2E9C-101B-9397-08002B2CF9AE}" pid="44" name="DfatArticleImageAlign">
    <vt:lpwstr/>
  </property>
  <property fmtid="{D5CDD505-2E9C-101B-9397-08002B2CF9AE}" pid="45" name="PublishingContactName">
    <vt:lpwstr/>
  </property>
  <property fmtid="{D5CDD505-2E9C-101B-9397-08002B2CF9AE}" pid="46" name="Comments">
    <vt:lpwstr/>
  </property>
  <property fmtid="{D5CDD505-2E9C-101B-9397-08002B2CF9AE}" pid="47" name="PublishingPageLayout">
    <vt:lpwstr/>
  </property>
  <property fmtid="{D5CDD505-2E9C-101B-9397-08002B2CF9AE}" pid="48" name="DfatArticleLong">
    <vt:lpwstr/>
  </property>
  <property fmtid="{D5CDD505-2E9C-101B-9397-08002B2CF9AE}" pid="49" name="DfatWebArticleCategoryLookup">
    <vt:lpwstr/>
  </property>
  <property fmtid="{D5CDD505-2E9C-101B-9397-08002B2CF9AE}" pid="50" name="DfatPageContent3">
    <vt:lpwstr/>
  </property>
  <property fmtid="{D5CDD505-2E9C-101B-9397-08002B2CF9AE}" pid="51" name="DfatWebArticleAdditionalTitleText">
    <vt:lpwstr/>
  </property>
  <property fmtid="{D5CDD505-2E9C-101B-9397-08002B2CF9AE}" pid="52" name="DfatWebArticleAuthor">
    <vt:lpwstr/>
  </property>
</Properties>
</file>